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27" firstSheet="14" activeTab="16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 sz. mell" sheetId="15" r:id="rId15"/>
    <sheet name="10.sz.mell" sheetId="16" r:id="rId16"/>
    <sheet name="1. sz tájékoztató t." sheetId="17" r:id="rId17"/>
    <sheet name="2. sz tájékoztató t" sheetId="18" r:id="rId18"/>
    <sheet name="3. sz tájékoztató t." sheetId="19" r:id="rId19"/>
    <sheet name="4.sz tájékoztató t." sheetId="20" r:id="rId20"/>
    <sheet name="5.sz tájékoztató t." sheetId="21" r:id="rId21"/>
    <sheet name="6.sz tájékoztató t." sheetId="22" r:id="rId22"/>
    <sheet name="Munka1" sheetId="23" r:id="rId23"/>
  </sheets>
  <definedNames>
    <definedName name="_xlnm.Print_Titles" localSheetId="14">'9. sz. mell'!$1:$6</definedName>
    <definedName name="_xlnm.Print_Area" localSheetId="16">'1. sz tájékoztató t.'!$A$1:$E$120</definedName>
    <definedName name="_xlnm.Print_Area" localSheetId="1">'1.1.sz.mell.'!$A$1:$C$142</definedName>
    <definedName name="_xlnm.Print_Area" localSheetId="2">'1.2.sz.mell. '!$A$1:$C$127</definedName>
    <definedName name="_xlnm.Print_Area" localSheetId="3">'1.3.sz.mell.'!$A$1:$C$127</definedName>
    <definedName name="_xlnm.Print_Area" localSheetId="4">'1.4.sz.mell.'!$A$1:$C$127</definedName>
  </definedNames>
  <calcPr fullCalcOnLoad="1"/>
</workbook>
</file>

<file path=xl/sharedStrings.xml><?xml version="1.0" encoding="utf-8"?>
<sst xmlns="http://schemas.openxmlformats.org/spreadsheetml/2006/main" count="2015" uniqueCount="566">
  <si>
    <t>Felhasználás
2012. XII.31-ig</t>
  </si>
  <si>
    <t xml:space="preserve">
2013. év utáni szükséglet
</t>
  </si>
  <si>
    <t>Beruházási (felhalmozási) kiadások előirányzata beruházásonként</t>
  </si>
  <si>
    <t>Felújítási kiadások előirányzata felújításonként</t>
  </si>
  <si>
    <t>2013. év utáni szükséglet
(6=2 - 4 - 5)</t>
  </si>
  <si>
    <t>2014. után</t>
  </si>
  <si>
    <t>Önkormányzaton kívüli EU-s projektekhez történő hozzájárulás 2013. évi előirányzat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</si>
  <si>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</si>
  <si>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</si>
  <si>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</si>
  <si>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</si>
  <si>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</si>
  <si>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</si>
  <si>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</si>
  <si>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</si>
  <si>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>9. melléklet a ……/2013. (….) önkormányzati rendelethez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</si>
  <si>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</si>
  <si>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</si>
  <si>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</si>
  <si>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</si>
  <si>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</si>
  <si>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</si>
  <si>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</si>
  <si>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</si>
  <si>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</si>
  <si>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</si>
  <si>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</si>
  <si>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</si>
  <si>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</si>
  <si>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</si>
  <si>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</si>
  <si>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</si>
  <si>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</si>
  <si>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</si>
  <si>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</si>
  <si>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</si>
  <si>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Adatszolgáltatás 
az elismert tartozásállományról</t>
  </si>
  <si>
    <t>2011. évi tény</t>
  </si>
  <si>
    <t>2012. évi 
várható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</si>
  <si>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</si>
  <si>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</si>
  <si>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</si>
  <si>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</si>
  <si>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</si>
  <si>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</si>
  <si>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</si>
  <si>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</si>
  <si>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Előirányzat-felhasználási terv
2013. évre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</si>
  <si>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</si>
  <si>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</si>
  <si>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</si>
  <si>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</si>
  <si>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</si>
  <si>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</si>
  <si>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</si>
  <si>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</si>
  <si>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</si>
  <si>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K I M U T A T Á S
a 2013. évben céljelleggel juttatott támogatásokról</t>
  </si>
  <si>
    <t>A 2013. évi általános működés és ágazati feladatok támogatásának alakulása jogcímenként</t>
  </si>
  <si>
    <t>2013. évi támogatás összesen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</si>
  <si>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</si>
  <si>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</si>
  <si>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</si>
  <si>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</si>
  <si>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</si>
  <si>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</si>
  <si>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</si>
  <si>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</si>
  <si>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</si>
  <si>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</si>
  <si>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</si>
  <si>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</si>
  <si>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</si>
  <si>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</si>
  <si>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</si>
  <si>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</si>
  <si>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</si>
  <si>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</si>
  <si>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</si>
  <si>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</si>
  <si>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</si>
  <si>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</si>
  <si>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</si>
  <si>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</si>
  <si>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</si>
  <si>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</si>
  <si>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</si>
  <si>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</si>
  <si>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</si>
  <si>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</si>
  <si>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</si>
  <si>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</si>
  <si>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</si>
  <si>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</si>
  <si>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</si>
  <si>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</si>
  <si>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</si>
  <si>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</si>
  <si>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</si>
  <si>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</si>
  <si>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</si>
  <si>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</si>
  <si>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</si>
  <si>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</si>
  <si>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</si>
  <si>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</si>
  <si>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</si>
  <si>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</si>
  <si>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</si>
  <si>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</si>
  <si>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Átengedett központi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</si>
  <si>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</si>
  <si>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</si>
  <si>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</si>
  <si>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</si>
  <si>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</si>
  <si>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</si>
  <si>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</si>
  <si>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</si>
  <si>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</si>
  <si>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</si>
  <si>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</si>
  <si>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</si>
  <si>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</si>
  <si>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</si>
  <si>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</si>
  <si>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</si>
  <si>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</si>
  <si>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</si>
  <si>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</si>
  <si>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</si>
  <si>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</si>
  <si>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</si>
  <si>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</si>
  <si>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</si>
  <si>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</si>
  <si>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</si>
  <si>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</si>
  <si>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</si>
  <si>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</si>
  <si>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</si>
  <si>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</si>
  <si>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</si>
  <si>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</si>
  <si>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</si>
  <si>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</si>
  <si>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</si>
  <si>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</si>
  <si>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</si>
  <si>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</si>
  <si>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</si>
  <si>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</si>
  <si>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</si>
  <si>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</si>
  <si>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</si>
  <si>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</si>
  <si>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</si>
  <si>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</si>
  <si>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</si>
  <si>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</si>
  <si>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</si>
  <si>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</si>
  <si>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</si>
  <si>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</si>
  <si>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</si>
  <si>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</si>
  <si>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</si>
  <si>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</si>
  <si>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</si>
  <si>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</si>
  <si>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</si>
  <si>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</si>
  <si>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</si>
  <si>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</si>
  <si>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</si>
  <si>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</si>
  <si>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</si>
  <si>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</si>
  <si>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</si>
  <si>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</si>
  <si>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</si>
  <si>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</si>
  <si>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</si>
  <si>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</si>
  <si>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</si>
  <si>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</si>
  <si>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</si>
  <si>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</si>
  <si>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</si>
  <si>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</si>
  <si>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</si>
  <si>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</si>
  <si>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</si>
  <si>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</si>
  <si>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</si>
  <si>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</si>
  <si>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</si>
  <si>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</si>
  <si>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</si>
  <si>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</si>
  <si>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</si>
  <si>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</si>
  <si>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</si>
  <si>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</si>
  <si>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</si>
  <si>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</si>
  <si>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</si>
  <si>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</si>
  <si>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</si>
  <si>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</si>
  <si>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</si>
  <si>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</si>
  <si>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</si>
  <si>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</si>
  <si>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</si>
  <si>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</si>
  <si>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</si>
  <si>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</si>
  <si>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</si>
  <si>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</si>
  <si>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</si>
  <si>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</si>
  <si>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</si>
  <si>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</si>
  <si>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</si>
  <si>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</si>
  <si>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</si>
  <si>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</si>
  <si>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</si>
  <si>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</si>
  <si>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</si>
  <si>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</si>
  <si>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</si>
  <si>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</si>
  <si>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</si>
  <si>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</si>
  <si>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</si>
  <si>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</si>
  <si>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</si>
  <si>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</si>
  <si>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</si>
  <si>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</si>
  <si>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</si>
  <si>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</si>
  <si>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</si>
  <si>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</si>
  <si>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</si>
  <si>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</si>
  <si>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</si>
  <si>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</si>
  <si>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</si>
  <si>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</si>
  <si>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</si>
  <si>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</si>
  <si>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</si>
  <si>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</si>
  <si>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</si>
  <si>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</si>
  <si>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</si>
  <si>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</si>
  <si>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</si>
  <si>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</si>
  <si>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</si>
  <si>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</si>
  <si>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</si>
  <si>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</si>
  <si>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</si>
  <si>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</si>
  <si>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</si>
  <si>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</si>
  <si>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</si>
  <si>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</si>
  <si>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</si>
  <si>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</si>
  <si>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</si>
  <si>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</si>
  <si>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</si>
  <si>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</si>
  <si>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</si>
  <si>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</si>
  <si>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</si>
  <si>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</si>
  <si>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</si>
  <si>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</si>
  <si>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</si>
  <si>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</si>
  <si>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</si>
  <si>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</si>
  <si>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</si>
  <si>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</si>
  <si>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</si>
  <si>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</si>
  <si>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</si>
  <si>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</si>
  <si>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</si>
  <si>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</si>
  <si>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</si>
  <si>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</si>
  <si>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</si>
  <si>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</si>
  <si>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</si>
  <si>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</si>
  <si>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</si>
  <si>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</si>
  <si>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</si>
  <si>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</si>
  <si>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</si>
  <si>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</si>
  <si>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</si>
  <si>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</si>
  <si>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</si>
  <si>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</si>
  <si>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</si>
  <si>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</si>
  <si>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</si>
  <si>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</si>
  <si>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</si>
  <si>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</si>
  <si>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</si>
  <si>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</si>
  <si>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</si>
  <si>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</si>
  <si>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</si>
  <si>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MEGNEVEZÉS</t>
  </si>
  <si>
    <t>2014.</t>
  </si>
  <si>
    <t>ÖSSZES KÖTELEZETTSÉG</t>
  </si>
  <si>
    <t>Díjak, pótlékok bírságok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</si>
  <si>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</si>
  <si>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</si>
  <si>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</si>
  <si>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</si>
  <si>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</si>
  <si>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</si>
  <si>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</si>
  <si>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</si>
  <si>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</si>
  <si>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</si>
  <si>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</si>
  <si>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</si>
  <si>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</si>
  <si>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</si>
  <si>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</si>
  <si>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</si>
  <si>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</si>
  <si>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</si>
  <si>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</si>
  <si>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</si>
  <si>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</si>
  <si>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</si>
  <si>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</si>
  <si>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</si>
  <si>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</si>
  <si>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</si>
  <si>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</si>
  <si>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</si>
  <si>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</si>
  <si>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</si>
  <si>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</si>
  <si>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</si>
  <si>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megnevezése</t>
  </si>
  <si>
    <t>7.1</t>
  </si>
  <si>
    <t>V. Költségvetési szervek finanszírozása</t>
  </si>
  <si>
    <t>KIADÁSOK ÖSSZESEN: (6+7)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</si>
  <si>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</si>
  <si>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</si>
  <si>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</si>
  <si>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</si>
  <si>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</si>
  <si>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</si>
  <si>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</si>
  <si>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</si>
  <si>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</si>
  <si>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</si>
  <si>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</si>
  <si>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</si>
  <si>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</si>
  <si>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</si>
  <si>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</si>
  <si>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</si>
  <si>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</si>
  <si>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</si>
  <si>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</si>
  <si>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</si>
  <si>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</si>
  <si>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</si>
  <si>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</si>
  <si>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</si>
  <si>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</si>
  <si>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</si>
  <si>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</si>
  <si>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</si>
  <si>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</si>
  <si>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</si>
  <si>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</si>
  <si>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</si>
  <si>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</si>
  <si>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</si>
  <si>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</si>
  <si>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</si>
  <si>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</si>
  <si>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</si>
  <si>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</si>
  <si>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</si>
  <si>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>2013. évi előirányzat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</si>
  <si>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</si>
  <si>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</si>
  <si>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</si>
  <si>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</si>
  <si>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</si>
  <si>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</si>
  <si>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</si>
  <si>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</si>
  <si>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</si>
  <si>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</si>
  <si>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</si>
  <si>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</si>
  <si>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</si>
  <si>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</si>
  <si>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</si>
  <si>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</si>
  <si>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</si>
  <si>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</si>
  <si>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</si>
  <si>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</si>
  <si>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</si>
  <si>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</si>
  <si>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</si>
  <si>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</si>
  <si>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</si>
  <si>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</si>
  <si>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</si>
  <si>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</si>
  <si>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</si>
  <si>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</si>
  <si>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</si>
  <si>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</si>
  <si>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</si>
  <si>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</si>
  <si>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</si>
  <si>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</si>
  <si>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2013. évi külső forrásból fedezhető összes hiány (1+2)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</si>
  <si>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</si>
  <si>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</si>
  <si>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</si>
  <si>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</si>
  <si>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</si>
  <si>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</si>
  <si>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</si>
  <si>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</si>
  <si>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</si>
  <si>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</si>
  <si>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</si>
  <si>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</si>
  <si>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</si>
  <si>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</si>
  <si>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</si>
  <si>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</si>
  <si>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</si>
  <si>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</si>
  <si>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</si>
  <si>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</si>
  <si>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</si>
  <si>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</si>
  <si>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</si>
  <si>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</si>
  <si>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</si>
  <si>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</si>
  <si>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</si>
  <si>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</si>
  <si>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 xml:space="preserve">2.1. melléklet a ………../2013. (……….) önkormányzati rendelethez     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</si>
  <si>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</si>
  <si>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</si>
  <si>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</si>
  <si>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</si>
  <si>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</si>
  <si>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</si>
  <si>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</si>
  <si>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</si>
  <si>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</si>
  <si>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</si>
  <si>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</si>
  <si>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</si>
  <si>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</si>
  <si>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</si>
  <si>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</si>
  <si>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</si>
  <si>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</si>
  <si>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</si>
  <si>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</si>
  <si>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</si>
  <si>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</si>
  <si>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</si>
  <si>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</si>
  <si>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</si>
  <si>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</si>
  <si>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</si>
  <si>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 xml:space="preserve">2.2. melléklet a ………../2013. (……….) önkormányzati rendelethez     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</si>
  <si>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</si>
  <si>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</si>
  <si>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</si>
  <si>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</si>
  <si>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</si>
  <si>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</si>
  <si>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</si>
  <si>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</si>
  <si>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</si>
  <si>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</si>
  <si>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</si>
  <si>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</si>
  <si>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</si>
  <si>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</si>
  <si>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</si>
  <si>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</si>
  <si>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</si>
  <si>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</si>
  <si>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r>
      <t xml:space="preserve">2013. évi külső forrásból fedezhető működési hiány  </t>
    </r>
    <r>
      <rPr>
        <sz val="7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</si>
  <si>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7"/>
        <rFont val="Times New Roman"/>
        <family val="1"/>
      </rPr>
      <t>(2.2. melléklet 3. oszlop 30. sor)</t>
    </r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</si>
  <si>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</si>
  <si>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</si>
  <si>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</si>
  <si>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</si>
  <si>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</si>
  <si>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</si>
  <si>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</si>
  <si>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</si>
  <si>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</si>
  <si>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</si>
  <si>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</si>
  <si>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</si>
  <si>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</si>
  <si>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</si>
  <si>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</si>
  <si>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</si>
  <si>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</si>
  <si>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</si>
  <si>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</si>
  <si>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</si>
  <si>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</si>
  <si>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</si>
  <si>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</si>
  <si>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</si>
  <si>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</si>
  <si>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Helyi önkormányzattól és költségvetési szervtől</t>
  </si>
  <si>
    <t>Sály Önkormányzat adósságot keletkeztető ügyletekből és kezességvállalásokból fennálló kötelezettségei</t>
  </si>
  <si>
    <t>NEMLEGES</t>
  </si>
  <si>
    <t>Sály Önkormányzat saját bevételeinek részletezése az adósságot keletkeztető ügyletből származó tárgyévi fizetési kötelezettség megállapításához</t>
  </si>
  <si>
    <t>Sály Önkormányzat 2013. évi adósságot keletkeztető fejlesztési céljai</t>
  </si>
  <si>
    <t>Iskola-óvoda-orvosi rendelő felújítása</t>
  </si>
  <si>
    <t>Irattár felújítása</t>
  </si>
  <si>
    <t>Partfal-és pinceveszély elhárítás</t>
  </si>
  <si>
    <t>Integrált Közösségi Szolgáltató Tér</t>
  </si>
  <si>
    <t>"A" 1 szintű integrált biomassza beszállító és kisméretű RES felhasználó</t>
  </si>
  <si>
    <t>Térfigyelő rendszer</t>
  </si>
  <si>
    <t>Partfal- és pinceveszély elhárítás</t>
  </si>
  <si>
    <t>"A"1 szintű integrált biomassza beszállító és RES felh.</t>
  </si>
  <si>
    <t>Központi költségvetési szervtől</t>
  </si>
  <si>
    <t xml:space="preserve">   Helyi önkormányzattól átvett pénzeszköz</t>
  </si>
  <si>
    <t>Önkormányzati hivatal működési támogatása</t>
  </si>
  <si>
    <t>Település-üzemeltetéshez kapcsolódó feladatellátás támogatása</t>
  </si>
  <si>
    <t>Beszámítás összege (levonás)</t>
  </si>
  <si>
    <t>Egyéb kötelező önkormányzati feladatok támogatása</t>
  </si>
  <si>
    <t>Iskolai étkeztetés támogatása</t>
  </si>
  <si>
    <t>Pénzbeli szociális ellátások</t>
  </si>
  <si>
    <t>Szociális étkeztetés</t>
  </si>
  <si>
    <t>Időskorúak nappali intézményi ellátása</t>
  </si>
  <si>
    <t>Könyvtári, közművelődési feladatok támogatása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</si>
</sst>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4" borderId="7" applyNumberFormat="0" applyFont="0" applyAlignment="0" applyProtection="0"/>
    <xf numFmtId="0" fontId="36" fillId="9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8" applyNumberFormat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17" borderId="0" applyNumberFormat="0" applyBorder="0" applyAlignment="0" applyProtection="0"/>
    <xf numFmtId="0" fontId="52" fillId="7" borderId="0" applyNumberFormat="0" applyBorder="0" applyAlignment="0" applyProtection="0"/>
    <xf numFmtId="0" fontId="53" fillId="16" borderId="1" applyNumberFormat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0" fontId="17" fillId="0" borderId="16" xfId="58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15" fillId="0" borderId="26" xfId="58" applyFont="1" applyFill="1" applyBorder="1" applyAlignment="1" applyProtection="1">
      <alignment horizontal="left" vertical="center" wrapText="1" inden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8" fillId="0" borderId="25" xfId="58" applyFont="1" applyFill="1" applyBorder="1" applyAlignment="1" applyProtection="1">
      <alignment horizontal="left" vertical="center" wrapText="1" indent="1"/>
      <protection/>
    </xf>
    <xf numFmtId="0" fontId="7" fillId="0" borderId="24" xfId="58" applyFont="1" applyFill="1" applyBorder="1" applyAlignment="1" applyProtection="1">
      <alignment horizontal="center" vertical="center" wrapText="1"/>
      <protection/>
    </xf>
    <xf numFmtId="0" fontId="7" fillId="0" borderId="25" xfId="58" applyFont="1" applyFill="1" applyBorder="1" applyAlignment="1" applyProtection="1">
      <alignment horizontal="center" vertical="center" wrapText="1"/>
      <protection/>
    </xf>
    <xf numFmtId="164" fontId="17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vertical="center" wrapText="1"/>
      <protection/>
    </xf>
    <xf numFmtId="0" fontId="17" fillId="0" borderId="14" xfId="0" applyFont="1" applyBorder="1" applyAlignment="1" applyProtection="1">
      <alignment horizontal="left" vertical="center" indent="1"/>
      <protection locked="0"/>
    </xf>
    <xf numFmtId="3" fontId="17" fillId="0" borderId="31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8" xfId="0" applyNumberFormat="1" applyFont="1" applyBorder="1" applyAlignment="1" applyProtection="1">
      <alignment horizontal="right" vertical="center" indent="1"/>
      <protection locked="0"/>
    </xf>
    <xf numFmtId="0" fontId="17" fillId="0" borderId="16" xfId="0" applyFont="1" applyBorder="1" applyAlignment="1" applyProtection="1">
      <alignment horizontal="left" vertical="center" indent="1"/>
      <protection locked="0"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2" xfId="58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7" fillId="0" borderId="25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2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5" fillId="0" borderId="1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horizontal="center" vertical="center" wrapText="1"/>
      <protection locked="0"/>
    </xf>
    <xf numFmtId="164" fontId="1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4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21" xfId="0" applyNumberFormat="1" applyFont="1" applyFill="1" applyBorder="1" applyAlignment="1" applyProtection="1">
      <alignment vertical="center" wrapText="1"/>
      <protection locked="0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4" xfId="0" applyNumberFormat="1" applyFont="1" applyFill="1" applyBorder="1" applyAlignment="1" applyProtection="1">
      <alignment vertical="center" wrapText="1"/>
      <protection locked="0"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8" xfId="0" applyNumberFormat="1" applyFont="1" applyFill="1" applyBorder="1" applyAlignment="1" applyProtection="1">
      <alignment horizontal="left" vertical="center" wrapText="1" indent="2"/>
      <protection locked="0"/>
    </xf>
    <xf numFmtId="164" fontId="17" fillId="0" borderId="39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1" xfId="0" applyFont="1" applyFill="1" applyBorder="1" applyAlignment="1" applyProtection="1">
      <alignment vertical="center" wrapTex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8" xfId="0" applyNumberFormat="1" applyFont="1" applyFill="1" applyBorder="1" applyAlignment="1" applyProtection="1">
      <alignment horizontal="right" vertical="center" indent="1"/>
      <protection locked="0"/>
    </xf>
    <xf numFmtId="3" fontId="17" fillId="0" borderId="30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21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49" fontId="17" fillId="0" borderId="1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0" fontId="7" fillId="0" borderId="27" xfId="59" applyFont="1" applyFill="1" applyBorder="1" applyAlignment="1" applyProtection="1">
      <alignment horizontal="center" vertical="center"/>
      <protection/>
    </xf>
    <xf numFmtId="0" fontId="7" fillId="0" borderId="43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4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0" fontId="17" fillId="0" borderId="10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8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3" xfId="59" applyNumberFormat="1" applyFont="1" applyFill="1" applyBorder="1" applyAlignment="1" applyProtection="1">
      <alignment vertical="center"/>
      <protection locked="0"/>
    </xf>
    <xf numFmtId="164" fontId="17" fillId="0" borderId="40" xfId="59" applyNumberFormat="1" applyFont="1" applyFill="1" applyBorder="1" applyAlignment="1" applyProtection="1">
      <alignment vertical="center"/>
      <protection/>
    </xf>
    <xf numFmtId="164" fontId="15" fillId="0" borderId="25" xfId="59" applyNumberFormat="1" applyFont="1" applyFill="1" applyBorder="1" applyAlignment="1" applyProtection="1">
      <alignment vertical="center"/>
      <protection/>
    </xf>
    <xf numFmtId="164" fontId="15" fillId="0" borderId="32" xfId="59" applyNumberFormat="1" applyFont="1" applyFill="1" applyBorder="1" applyAlignment="1" applyProtection="1">
      <alignment vertical="center"/>
      <protection/>
    </xf>
    <xf numFmtId="0" fontId="17" fillId="0" borderId="20" xfId="59" applyFont="1" applyFill="1" applyBorder="1" applyAlignment="1" applyProtection="1">
      <alignment horizontal="left" vertical="center" indent="1"/>
      <protection/>
    </xf>
    <xf numFmtId="0" fontId="15" fillId="0" borderId="24" xfId="59" applyFont="1" applyFill="1" applyBorder="1" applyAlignment="1" applyProtection="1">
      <alignment horizontal="left" vertical="center" indent="1"/>
      <protection/>
    </xf>
    <xf numFmtId="164" fontId="15" fillId="0" borderId="25" xfId="59" applyNumberFormat="1" applyFont="1" applyFill="1" applyBorder="1" applyProtection="1">
      <alignment/>
      <protection/>
    </xf>
    <xf numFmtId="164" fontId="15" fillId="0" borderId="32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0" fillId="18" borderId="4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3" xfId="0" applyFont="1" applyFill="1" applyBorder="1" applyAlignment="1" applyProtection="1">
      <alignment vertical="center" wrapText="1"/>
      <protection locked="0"/>
    </xf>
    <xf numFmtId="0" fontId="15" fillId="0" borderId="25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2" fillId="0" borderId="45" xfId="58" applyFill="1" applyBorder="1">
      <alignment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7" xfId="0" applyFont="1" applyFill="1" applyBorder="1" applyAlignment="1" applyProtection="1">
      <alignment horizontal="right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6" xfId="58" applyFont="1" applyFill="1" applyBorder="1" applyAlignment="1" applyProtection="1">
      <alignment horizontal="left" vertical="center" wrapText="1" indent="6"/>
      <protection/>
    </xf>
    <xf numFmtId="0" fontId="17" fillId="0" borderId="41" xfId="58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58" applyFont="1" applyFill="1" applyBorder="1">
      <alignment/>
      <protection/>
    </xf>
    <xf numFmtId="49" fontId="17" fillId="0" borderId="11" xfId="58" applyNumberFormat="1" applyFont="1" applyFill="1" applyBorder="1" applyAlignment="1" applyProtection="1">
      <alignment horizontal="left" vertical="center" wrapText="1" indent="1"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0" fillId="0" borderId="20" xfId="58" applyFont="1" applyFill="1" applyBorder="1" applyAlignment="1">
      <alignment horizontal="center" vertical="center"/>
      <protection/>
    </xf>
    <xf numFmtId="0" fontId="0" fillId="0" borderId="24" xfId="58" applyFont="1" applyFill="1" applyBorder="1" applyAlignment="1">
      <alignment horizontal="center" vertical="center"/>
      <protection/>
    </xf>
    <xf numFmtId="0" fontId="0" fillId="0" borderId="25" xfId="58" applyFont="1" applyFill="1" applyBorder="1" applyAlignment="1">
      <alignment horizontal="center" vertical="center"/>
      <protection/>
    </xf>
    <xf numFmtId="0" fontId="0" fillId="0" borderId="32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1" xfId="58" applyFont="1" applyFill="1" applyBorder="1" applyAlignment="1">
      <alignment horizontal="center" vertical="center"/>
      <protection/>
    </xf>
    <xf numFmtId="0" fontId="3" fillId="0" borderId="25" xfId="58" applyFont="1" applyFill="1" applyBorder="1">
      <alignment/>
      <protection/>
    </xf>
    <xf numFmtId="166" fontId="0" fillId="0" borderId="40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166" fontId="0" fillId="0" borderId="25" xfId="58" applyNumberFormat="1" applyFont="1" applyFill="1" applyBorder="1">
      <alignment/>
      <protection/>
    </xf>
    <xf numFmtId="166" fontId="0" fillId="0" borderId="32" xfId="58" applyNumberFormat="1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49" fontId="17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4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41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5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3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17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58" applyFont="1" applyFill="1" applyBorder="1" applyProtection="1">
      <alignment/>
      <protection locked="0"/>
    </xf>
    <xf numFmtId="166" fontId="0" fillId="0" borderId="13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6" xfId="58" applyFont="1" applyFill="1" applyBorder="1" applyProtection="1">
      <alignment/>
      <protection locked="0"/>
    </xf>
    <xf numFmtId="166" fontId="0" fillId="0" borderId="16" xfId="40" applyNumberFormat="1" applyFont="1" applyFill="1" applyBorder="1" applyAlignment="1" applyProtection="1">
      <alignment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14" xfId="58" applyFont="1" applyFill="1" applyBorder="1" applyAlignment="1" applyProtection="1">
      <alignment horizontal="center" vertical="center" wrapText="1"/>
      <protection/>
    </xf>
    <xf numFmtId="0" fontId="15" fillId="0" borderId="31" xfId="58" applyFont="1" applyFill="1" applyBorder="1" applyAlignment="1" applyProtection="1">
      <alignment horizontal="center" vertical="center" wrapText="1"/>
      <protection/>
    </xf>
    <xf numFmtId="0" fontId="17" fillId="0" borderId="24" xfId="58" applyFont="1" applyFill="1" applyBorder="1" applyAlignment="1" applyProtection="1">
      <alignment horizontal="center" vertical="center"/>
      <protection/>
    </xf>
    <xf numFmtId="0" fontId="17" fillId="0" borderId="25" xfId="58" applyFont="1" applyFill="1" applyBorder="1" applyAlignment="1" applyProtection="1">
      <alignment horizontal="center" vertical="center"/>
      <protection/>
    </xf>
    <xf numFmtId="0" fontId="17" fillId="0" borderId="32" xfId="58" applyFont="1" applyFill="1" applyBorder="1" applyAlignment="1" applyProtection="1">
      <alignment horizontal="center" vertical="center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18" xfId="58" applyFont="1" applyFill="1" applyBorder="1" applyAlignment="1" applyProtection="1">
      <alignment horizontal="center" vertical="center"/>
      <protection/>
    </xf>
    <xf numFmtId="0" fontId="17" fillId="0" borderId="21" xfId="58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7" fillId="0" borderId="25" xfId="0" applyNumberFormat="1" applyFont="1" applyFill="1" applyBorder="1" applyAlignment="1" applyProtection="1">
      <alignment horizontal="center" vertical="center" wrapText="1"/>
      <protection/>
    </xf>
    <xf numFmtId="164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1"/>
      <protection/>
    </xf>
    <xf numFmtId="0" fontId="21" fillId="0" borderId="15" xfId="0" applyFont="1" applyFill="1" applyBorder="1" applyAlignment="1" applyProtection="1">
      <alignment horizontal="left" vertical="center" wrapText="1" indent="8"/>
      <protection/>
    </xf>
    <xf numFmtId="0" fontId="17" fillId="0" borderId="13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vertical="center" wrapText="1"/>
      <protection/>
    </xf>
    <xf numFmtId="164" fontId="15" fillId="0" borderId="1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2" xfId="0" applyFont="1" applyBorder="1" applyAlignment="1" applyProtection="1">
      <alignment horizontal="right" vertical="center" indent="1"/>
      <protection/>
    </xf>
    <xf numFmtId="0" fontId="17" fillId="0" borderId="18" xfId="0" applyFont="1" applyBorder="1" applyAlignment="1" applyProtection="1">
      <alignment horizontal="right" vertical="center" indent="1"/>
      <protection/>
    </xf>
    <xf numFmtId="0" fontId="17" fillId="0" borderId="21" xfId="0" applyFont="1" applyBorder="1" applyAlignment="1" applyProtection="1">
      <alignment horizontal="right" vertical="center" indent="1"/>
      <protection/>
    </xf>
    <xf numFmtId="164" fontId="0" fillId="19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49" fontId="17" fillId="0" borderId="22" xfId="0" applyNumberFormat="1" applyFont="1" applyFill="1" applyBorder="1" applyAlignment="1" applyProtection="1">
      <alignment vertical="center"/>
      <protection/>
    </xf>
    <xf numFmtId="3" fontId="17" fillId="0" borderId="31" xfId="0" applyNumberFormat="1" applyFont="1" applyFill="1" applyBorder="1" applyAlignment="1" applyProtection="1">
      <alignment vertical="center"/>
      <protection/>
    </xf>
    <xf numFmtId="49" fontId="23" fillId="0" borderId="18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8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4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3" fontId="17" fillId="0" borderId="32" xfId="0" applyNumberFormat="1" applyFont="1" applyFill="1" applyBorder="1" applyAlignment="1" applyProtection="1">
      <alignment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/>
      <protection/>
    </xf>
    <xf numFmtId="0" fontId="7" fillId="0" borderId="5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7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18" fillId="0" borderId="25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49" fontId="17" fillId="0" borderId="16" xfId="0" applyNumberFormat="1" applyFont="1" applyFill="1" applyBorder="1" applyAlignment="1" applyProtection="1">
      <alignment horizontal="center" vertical="center" wrapText="1"/>
      <protection/>
    </xf>
    <xf numFmtId="49" fontId="17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7" fillId="0" borderId="25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54" xfId="0" applyFont="1" applyFill="1" applyBorder="1" applyAlignment="1" applyProtection="1">
      <alignment vertical="center" wrapText="1"/>
      <protection/>
    </xf>
    <xf numFmtId="0" fontId="3" fillId="0" borderId="55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20" xfId="0" applyFont="1" applyFill="1" applyBorder="1" applyAlignment="1" applyProtection="1">
      <alignment horizontal="center" vertical="center"/>
      <protection/>
    </xf>
    <xf numFmtId="164" fontId="15" fillId="0" borderId="40" xfId="0" applyNumberFormat="1" applyFont="1" applyFill="1" applyBorder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21" xfId="0" applyFont="1" applyFill="1" applyBorder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164" fontId="15" fillId="0" borderId="25" xfId="0" applyNumberFormat="1" applyFont="1" applyFill="1" applyBorder="1" applyAlignment="1" applyProtection="1">
      <alignment vertical="center"/>
      <protection/>
    </xf>
    <xf numFmtId="164" fontId="15" fillId="0" borderId="32" xfId="0" applyNumberFormat="1" applyFont="1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61" xfId="0" applyNumberFormat="1" applyFont="1" applyFill="1" applyBorder="1" applyAlignment="1" applyProtection="1">
      <alignment horizontal="center" vertical="center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9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21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9" xfId="0" applyNumberFormat="1" applyFont="1" applyFill="1" applyBorder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 locked="0"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3" xfId="59" applyFont="1" applyFill="1" applyBorder="1" applyAlignment="1" applyProtection="1">
      <alignment horizontal="left" vertical="center" indent="1"/>
      <protection/>
    </xf>
    <xf numFmtId="0" fontId="7" fillId="0" borderId="25" xfId="59" applyFont="1" applyFill="1" applyBorder="1" applyAlignment="1" applyProtection="1">
      <alignment horizontal="left" indent="1"/>
      <protection/>
    </xf>
    <xf numFmtId="164" fontId="23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5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0" fontId="15" fillId="0" borderId="53" xfId="58" applyFont="1" applyFill="1" applyBorder="1" applyAlignment="1" applyProtection="1">
      <alignment horizontal="left" vertical="center" wrapText="1" indent="1"/>
      <protection/>
    </xf>
    <xf numFmtId="49" fontId="17" fillId="0" borderId="62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63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17" xfId="58" applyFont="1" applyFill="1" applyBorder="1" applyAlignment="1" applyProtection="1">
      <alignment horizontal="left" vertical="center" wrapText="1" inden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2" fillId="0" borderId="0" xfId="58" applyFill="1" applyAlignment="1">
      <alignment horizontal="left" vertical="center" indent="1"/>
      <protection/>
    </xf>
    <xf numFmtId="0" fontId="22" fillId="0" borderId="25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indent="1"/>
      <protection/>
    </xf>
    <xf numFmtId="0" fontId="21" fillId="0" borderId="41" xfId="0" applyFont="1" applyBorder="1" applyAlignment="1" applyProtection="1">
      <alignment horizontal="left" vertical="center" indent="1"/>
      <protection/>
    </xf>
    <xf numFmtId="0" fontId="22" fillId="0" borderId="24" xfId="0" applyFont="1" applyBorder="1" applyAlignment="1" applyProtection="1">
      <alignment horizontal="left" vertical="center" wrapText="1" indent="1"/>
      <protection/>
    </xf>
    <xf numFmtId="49" fontId="21" fillId="0" borderId="18" xfId="0" applyNumberFormat="1" applyFont="1" applyBorder="1" applyAlignment="1" applyProtection="1">
      <alignment horizontal="left" vertical="center" wrapText="1" indent="2"/>
      <protection/>
    </xf>
    <xf numFmtId="49" fontId="22" fillId="0" borderId="18" xfId="0" applyNumberFormat="1" applyFont="1" applyBorder="1" applyAlignment="1" applyProtection="1">
      <alignment horizontal="left" vertical="center" wrapText="1" indent="1"/>
      <protection/>
    </xf>
    <xf numFmtId="49" fontId="21" fillId="0" borderId="23" xfId="0" applyNumberFormat="1" applyFont="1" applyBorder="1" applyAlignment="1" applyProtection="1">
      <alignment horizontal="left" vertical="center" wrapText="1" indent="2"/>
      <protection/>
    </xf>
    <xf numFmtId="0" fontId="21" fillId="0" borderId="41" xfId="0" applyFont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1" fillId="0" borderId="20" xfId="0" applyNumberFormat="1" applyFont="1" applyBorder="1" applyAlignment="1" applyProtection="1">
      <alignment horizontal="left" vertical="center" wrapText="1" indent="2"/>
      <protection/>
    </xf>
    <xf numFmtId="0" fontId="21" fillId="0" borderId="13" xfId="0" applyFont="1" applyBorder="1" applyAlignment="1" applyProtection="1">
      <alignment horizontal="left" vertical="center" wrapText="1" indent="1"/>
      <protection/>
    </xf>
    <xf numFmtId="49" fontId="21" fillId="0" borderId="21" xfId="0" applyNumberFormat="1" applyFont="1" applyBorder="1" applyAlignment="1" applyProtection="1">
      <alignment horizontal="left" vertical="center" wrapText="1" indent="2"/>
      <protection/>
    </xf>
    <xf numFmtId="0" fontId="21" fillId="0" borderId="16" xfId="0" applyFont="1" applyBorder="1" applyAlignment="1" applyProtection="1">
      <alignment horizontal="left" vertical="center" wrapText="1" indent="1"/>
      <protection/>
    </xf>
    <xf numFmtId="0" fontId="22" fillId="0" borderId="19" xfId="0" applyFont="1" applyBorder="1" applyAlignment="1" applyProtection="1">
      <alignment horizontal="left" vertical="center" wrapText="1" indent="1"/>
      <protection/>
    </xf>
    <xf numFmtId="0" fontId="30" fillId="0" borderId="25" xfId="0" applyFont="1" applyBorder="1" applyAlignment="1" applyProtection="1">
      <alignment horizontal="left" vertical="center" wrapText="1" indent="1"/>
      <protection/>
    </xf>
    <xf numFmtId="0" fontId="22" fillId="0" borderId="32" xfId="0" applyFont="1" applyBorder="1" applyAlignment="1" applyProtection="1">
      <alignment horizontal="left" vertical="center" wrapText="1" indent="1"/>
      <protection/>
    </xf>
    <xf numFmtId="49" fontId="21" fillId="0" borderId="24" xfId="0" applyNumberFormat="1" applyFont="1" applyBorder="1" applyAlignment="1" applyProtection="1">
      <alignment horizontal="left" vertical="center" wrapText="1" indent="1"/>
      <protection/>
    </xf>
    <xf numFmtId="49" fontId="29" fillId="0" borderId="24" xfId="0" applyNumberFormat="1" applyFont="1" applyBorder="1" applyAlignment="1" applyProtection="1">
      <alignment horizontal="left" vertical="center" wrapText="1" indent="1"/>
      <protection/>
    </xf>
    <xf numFmtId="0" fontId="15" fillId="0" borderId="32" xfId="58" applyFont="1" applyFill="1" applyBorder="1" applyAlignment="1" applyProtection="1">
      <alignment horizontal="right" vertical="center" wrapText="1" indent="1"/>
      <protection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40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0" applyNumberFormat="1" applyFont="1" applyBorder="1" applyAlignment="1" applyProtection="1">
      <alignment horizontal="right" vertical="center" wrapText="1" indent="1"/>
      <protection/>
    </xf>
    <xf numFmtId="0" fontId="20" fillId="0" borderId="32" xfId="0" applyFont="1" applyBorder="1" applyAlignment="1" applyProtection="1" quotePrefix="1">
      <alignment horizontal="right" vertical="center" wrapText="1" indent="1"/>
      <protection locked="0"/>
    </xf>
    <xf numFmtId="164" fontId="15" fillId="0" borderId="44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32" xfId="0" applyFont="1" applyBorder="1" applyAlignment="1" applyProtection="1">
      <alignment horizontal="right" vertical="center" wrapText="1" indent="1"/>
      <protection/>
    </xf>
    <xf numFmtId="0" fontId="5" fillId="0" borderId="47" xfId="0" applyFont="1" applyFill="1" applyBorder="1" applyAlignment="1" applyProtection="1">
      <alignment horizontal="right" vertical="center"/>
      <protection/>
    </xf>
    <xf numFmtId="164" fontId="15" fillId="0" borderId="33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21" fillId="0" borderId="40" xfId="0" applyFont="1" applyBorder="1" applyAlignment="1" applyProtection="1">
      <alignment horizontal="right" vertical="center" wrapText="1" indent="1"/>
      <protection locked="0"/>
    </xf>
    <xf numFmtId="0" fontId="21" fillId="0" borderId="28" xfId="0" applyFont="1" applyBorder="1" applyAlignment="1" applyProtection="1">
      <alignment horizontal="right" vertical="center" wrapText="1" indent="1"/>
      <protection locked="0"/>
    </xf>
    <xf numFmtId="0" fontId="21" fillId="0" borderId="30" xfId="0" applyFont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2" fillId="0" borderId="0" xfId="58" applyFill="1" applyAlignment="1">
      <alignment/>
      <protection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4" xfId="0" applyNumberFormat="1" applyFont="1" applyFill="1" applyBorder="1" applyAlignment="1" applyProtection="1">
      <alignment horizontal="center" vertical="center" wrapText="1"/>
      <protection/>
    </xf>
    <xf numFmtId="164" fontId="15" fillId="0" borderId="25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9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7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13" xfId="58" applyFont="1" applyFill="1" applyBorder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7" fillId="0" borderId="31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28" xfId="58" applyFont="1" applyFill="1" applyBorder="1" applyAlignment="1" applyProtection="1">
      <alignment horizontal="left" indent="7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17" fillId="0" borderId="28" xfId="58" applyFont="1" applyFill="1" applyBorder="1" applyAlignment="1" applyProtection="1">
      <alignment horizontal="left" vertical="center" wrapText="1" indent="6"/>
      <protection/>
    </xf>
    <xf numFmtId="0" fontId="17" fillId="0" borderId="42" xfId="58" applyFont="1" applyFill="1" applyBorder="1" applyAlignment="1" applyProtection="1">
      <alignment horizontal="left" vertical="center" wrapText="1" indent="6"/>
      <protection/>
    </xf>
    <xf numFmtId="0" fontId="15" fillId="0" borderId="32" xfId="58" applyFont="1" applyFill="1" applyBorder="1" applyAlignment="1" applyProtection="1">
      <alignment horizontal="left" vertical="center" wrapText="1" inden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center" vertical="center"/>
      <protection/>
    </xf>
    <xf numFmtId="0" fontId="22" fillId="0" borderId="33" xfId="0" applyFont="1" applyBorder="1" applyAlignment="1" applyProtection="1">
      <alignment horizontal="left" vertical="center" wrapText="1" indent="1"/>
      <protection/>
    </xf>
    <xf numFmtId="0" fontId="21" fillId="0" borderId="40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1"/>
      <protection/>
    </xf>
    <xf numFmtId="0" fontId="21" fillId="0" borderId="30" xfId="0" applyFont="1" applyBorder="1" applyAlignment="1" applyProtection="1">
      <alignment horizontal="left" vertical="center" wrapText="1" indent="1"/>
      <protection/>
    </xf>
    <xf numFmtId="0" fontId="29" fillId="0" borderId="28" xfId="0" applyFont="1" applyBorder="1" applyAlignment="1" applyProtection="1">
      <alignment horizontal="lef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6"/>
      <protection/>
    </xf>
    <xf numFmtId="0" fontId="22" fillId="0" borderId="58" xfId="0" applyFont="1" applyBorder="1" applyAlignment="1" applyProtection="1">
      <alignment horizontal="left" vertical="center" wrapText="1" indent="1"/>
      <protection/>
    </xf>
    <xf numFmtId="0" fontId="21" fillId="0" borderId="65" xfId="0" applyFont="1" applyBorder="1" applyAlignment="1" applyProtection="1">
      <alignment horizontal="left" vertical="center" wrapText="1" indent="1"/>
      <protection/>
    </xf>
    <xf numFmtId="0" fontId="21" fillId="0" borderId="66" xfId="0" applyFont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8" fillId="0" borderId="25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67" xfId="0" applyFont="1" applyFill="1" applyBorder="1" applyAlignment="1" applyProtection="1">
      <alignment horizontal="right" vertical="center" indent="1"/>
      <protection/>
    </xf>
    <xf numFmtId="0" fontId="7" fillId="0" borderId="43" xfId="0" applyFont="1" applyFill="1" applyBorder="1" applyAlignment="1" applyProtection="1">
      <alignment horizontal="right" vertical="center" wrapText="1" indent="1"/>
      <protection/>
    </xf>
    <xf numFmtId="164" fontId="7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9" xfId="58" applyFont="1" applyFill="1" applyBorder="1" applyAlignment="1" applyProtection="1">
      <alignment horizontal="center" vertical="center" wrapText="1"/>
      <protection/>
    </xf>
    <xf numFmtId="0" fontId="6" fillId="0" borderId="69" xfId="58" applyFont="1" applyFill="1" applyBorder="1" applyAlignment="1" applyProtection="1">
      <alignment vertical="center" wrapText="1"/>
      <protection/>
    </xf>
    <xf numFmtId="164" fontId="6" fillId="0" borderId="6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9" xfId="58" applyFont="1" applyFill="1" applyBorder="1" applyAlignment="1" applyProtection="1">
      <alignment horizontal="right" vertical="center" wrapText="1" indent="1"/>
      <protection locked="0"/>
    </xf>
    <xf numFmtId="164" fontId="17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43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 applyProtection="1">
      <alignment horizontal="left" vertical="center" wrapText="1" indent="1"/>
      <protection/>
    </xf>
    <xf numFmtId="0" fontId="29" fillId="0" borderId="13" xfId="0" applyFont="1" applyBorder="1" applyAlignment="1" applyProtection="1">
      <alignment horizontal="left" vertical="center" wrapText="1" indent="1"/>
      <protection/>
    </xf>
    <xf numFmtId="0" fontId="22" fillId="0" borderId="41" xfId="0" applyFont="1" applyBorder="1" applyAlignment="1" applyProtection="1">
      <alignment horizontal="left" vertical="center" wrapText="1" indent="1"/>
      <protection/>
    </xf>
    <xf numFmtId="0" fontId="22" fillId="0" borderId="12" xfId="0" applyFont="1" applyBorder="1" applyAlignment="1" applyProtection="1">
      <alignment horizontal="left" vertical="center" wrapText="1" indent="1"/>
      <protection/>
    </xf>
    <xf numFmtId="49" fontId="22" fillId="0" borderId="20" xfId="0" applyNumberFormat="1" applyFont="1" applyBorder="1" applyAlignment="1" applyProtection="1">
      <alignment horizontal="left" vertical="center" wrapText="1" indent="1"/>
      <protection/>
    </xf>
    <xf numFmtId="0" fontId="20" fillId="0" borderId="25" xfId="0" applyFont="1" applyBorder="1" applyAlignment="1" applyProtection="1">
      <alignment horizontal="left" vertical="center" wrapText="1" indent="1"/>
      <protection/>
    </xf>
    <xf numFmtId="0" fontId="20" fillId="0" borderId="12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 quotePrefix="1">
      <alignment horizontal="left" vertical="center" wrapText="1" indent="6"/>
      <protection/>
    </xf>
    <xf numFmtId="0" fontId="21" fillId="0" borderId="41" xfId="0" applyFont="1" applyBorder="1" applyAlignment="1" applyProtection="1" quotePrefix="1">
      <alignment horizontal="left" vertical="center" wrapText="1" indent="6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left" vertical="center" indent="1"/>
      <protection/>
    </xf>
    <xf numFmtId="0" fontId="0" fillId="0" borderId="0" xfId="0" applyFont="1" applyAlignment="1" applyProtection="1">
      <alignment horizontal="right" vertical="center" indent="1"/>
      <protection/>
    </xf>
    <xf numFmtId="0" fontId="33" fillId="0" borderId="25" xfId="0" applyFont="1" applyBorder="1" applyAlignment="1" applyProtection="1">
      <alignment horizontal="left" vertical="center" wrapText="1" indent="1"/>
      <protection/>
    </xf>
    <xf numFmtId="0" fontId="34" fillId="0" borderId="2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164" fontId="15" fillId="0" borderId="48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1" xfId="0" applyFont="1" applyBorder="1" applyAlignment="1">
      <alignment wrapText="1"/>
    </xf>
    <xf numFmtId="0" fontId="29" fillId="0" borderId="40" xfId="0" applyFont="1" applyBorder="1" applyAlignment="1" applyProtection="1">
      <alignment horizontal="left" vertical="center" wrapText="1" indent="1"/>
      <protection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32" fillId="0" borderId="25" xfId="0" applyFont="1" applyBorder="1" applyAlignment="1" applyProtection="1">
      <alignment horizont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1" fillId="0" borderId="42" xfId="0" applyFont="1" applyBorder="1" applyAlignment="1" applyProtection="1">
      <alignment horizontal="left" vertical="center" wrapText="1" indent="6"/>
      <protection/>
    </xf>
    <xf numFmtId="0" fontId="22" fillId="0" borderId="29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2" xfId="0" applyNumberFormat="1" applyFont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58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Border="1" applyAlignment="1" applyProtection="1">
      <alignment horizontal="right" vertical="center" wrapText="1" indent="1"/>
      <protection locked="0"/>
    </xf>
    <xf numFmtId="0" fontId="21" fillId="0" borderId="11" xfId="0" applyFont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horizontal="right" vertical="center" wrapText="1" indent="1"/>
      <protection locked="0"/>
    </xf>
    <xf numFmtId="164" fontId="22" fillId="0" borderId="25" xfId="0" applyNumberFormat="1" applyFont="1" applyBorder="1" applyAlignment="1" applyProtection="1">
      <alignment horizontal="right" vertical="center" wrapText="1" indent="1"/>
      <protection/>
    </xf>
    <xf numFmtId="0" fontId="20" fillId="0" borderId="25" xfId="0" applyFont="1" applyBorder="1" applyAlignment="1" applyProtection="1" quotePrefix="1">
      <alignment horizontal="right" vertical="center" wrapText="1" indent="1"/>
      <protection locked="0"/>
    </xf>
    <xf numFmtId="0" fontId="7" fillId="0" borderId="55" xfId="58" applyFont="1" applyFill="1" applyBorder="1" applyAlignment="1" applyProtection="1">
      <alignment horizontal="center" vertical="center" wrapText="1"/>
      <protection/>
    </xf>
    <xf numFmtId="166" fontId="2" fillId="0" borderId="65" xfId="40" applyNumberFormat="1" applyFont="1" applyFill="1" applyBorder="1" applyAlignment="1" applyProtection="1">
      <alignment/>
      <protection locked="0"/>
    </xf>
    <xf numFmtId="166" fontId="2" fillId="0" borderId="57" xfId="40" applyNumberFormat="1" applyFont="1" applyFill="1" applyBorder="1" applyAlignment="1" applyProtection="1">
      <alignment/>
      <protection locked="0"/>
    </xf>
    <xf numFmtId="166" fontId="2" fillId="0" borderId="60" xfId="40" applyNumberFormat="1" applyFont="1" applyFill="1" applyBorder="1" applyAlignment="1" applyProtection="1">
      <alignment/>
      <protection locked="0"/>
    </xf>
    <xf numFmtId="166" fontId="6" fillId="0" borderId="32" xfId="40" applyNumberFormat="1" applyFont="1" applyFill="1" applyBorder="1" applyAlignment="1" applyProtection="1">
      <alignment/>
      <protection/>
    </xf>
    <xf numFmtId="0" fontId="3" fillId="0" borderId="14" xfId="58" applyFont="1" applyFill="1" applyBorder="1" applyAlignment="1" applyProtection="1">
      <alignment horizontal="center" vertical="center" wrapText="1"/>
      <protection/>
    </xf>
    <xf numFmtId="0" fontId="3" fillId="0" borderId="31" xfId="58" applyFont="1" applyFill="1" applyBorder="1" applyAlignment="1" applyProtection="1">
      <alignment horizontal="center" vertical="center" wrapText="1"/>
      <protection/>
    </xf>
    <xf numFmtId="0" fontId="0" fillId="0" borderId="25" xfId="58" applyFont="1" applyFill="1" applyBorder="1" applyAlignment="1" applyProtection="1">
      <alignment horizontal="center" vertical="center"/>
      <protection/>
    </xf>
    <xf numFmtId="0" fontId="0" fillId="0" borderId="32" xfId="58" applyFont="1" applyFill="1" applyBorder="1" applyAlignment="1" applyProtection="1">
      <alignment horizontal="center" vertical="center"/>
      <protection/>
    </xf>
    <xf numFmtId="0" fontId="0" fillId="0" borderId="14" xfId="58" applyFont="1" applyFill="1" applyBorder="1" applyProtection="1">
      <alignment/>
      <protection locked="0"/>
    </xf>
    <xf numFmtId="166" fontId="0" fillId="0" borderId="31" xfId="40" applyNumberFormat="1" applyFont="1" applyFill="1" applyBorder="1" applyAlignment="1" applyProtection="1">
      <alignment/>
      <protection locked="0"/>
    </xf>
    <xf numFmtId="166" fontId="0" fillId="0" borderId="28" xfId="40" applyNumberFormat="1" applyFont="1" applyFill="1" applyBorder="1" applyAlignment="1" applyProtection="1">
      <alignment/>
      <protection locked="0"/>
    </xf>
    <xf numFmtId="166" fontId="0" fillId="0" borderId="30" xfId="40" applyNumberFormat="1" applyFont="1" applyFill="1" applyBorder="1" applyAlignment="1" applyProtection="1">
      <alignment/>
      <protection locked="0"/>
    </xf>
    <xf numFmtId="0" fontId="3" fillId="0" borderId="25" xfId="58" applyFont="1" applyFill="1" applyBorder="1" applyAlignment="1" applyProtection="1">
      <alignment horizontal="left" vertical="center" wrapText="1"/>
      <protection/>
    </xf>
    <xf numFmtId="166" fontId="0" fillId="0" borderId="32" xfId="40" applyNumberFormat="1" applyFont="1" applyFill="1" applyBorder="1" applyAlignment="1" applyProtection="1">
      <alignment/>
      <protection/>
    </xf>
    <xf numFmtId="164" fontId="0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11" xfId="0" applyNumberFormat="1" applyFont="1" applyFill="1" applyBorder="1" applyAlignment="1" applyProtection="1">
      <alignment vertical="center" wrapText="1"/>
      <protection locked="0"/>
    </xf>
    <xf numFmtId="1" fontId="0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28" xfId="0" applyNumberFormat="1" applyFont="1" applyFill="1" applyBorder="1" applyAlignment="1" applyProtection="1">
      <alignment vertical="center" wrapText="1"/>
      <protection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3" fillId="0" borderId="25" xfId="0" applyNumberFormat="1" applyFont="1" applyFill="1" applyBorder="1" applyAlignment="1" applyProtection="1">
      <alignment vertical="center" wrapText="1"/>
      <protection/>
    </xf>
    <xf numFmtId="164" fontId="3" fillId="18" borderId="25" xfId="0" applyNumberFormat="1" applyFont="1" applyFill="1" applyBorder="1" applyAlignment="1" applyProtection="1">
      <alignment vertical="center" wrapText="1"/>
      <protection/>
    </xf>
    <xf numFmtId="164" fontId="3" fillId="0" borderId="32" xfId="0" applyNumberFormat="1" applyFont="1" applyFill="1" applyBorder="1" applyAlignment="1" applyProtection="1">
      <alignment vertical="center" wrapTex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4" xfId="0" applyNumberFormat="1" applyFont="1" applyFill="1" applyBorder="1" applyAlignment="1" applyProtection="1">
      <alignment horizontal="left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0" fontId="54" fillId="0" borderId="71" xfId="0" applyFont="1" applyFill="1" applyBorder="1" applyAlignment="1" applyProtection="1">
      <alignment horizontal="left" vertical="center" wrapText="1"/>
      <protection locked="0"/>
    </xf>
    <xf numFmtId="164" fontId="54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54" fillId="0" borderId="73" xfId="0" applyFont="1" applyFill="1" applyBorder="1" applyAlignment="1" applyProtection="1">
      <alignment horizontal="left" vertical="center" wrapText="1"/>
      <protection locked="0"/>
    </xf>
    <xf numFmtId="0" fontId="54" fillId="0" borderId="74" xfId="0" applyFont="1" applyFill="1" applyBorder="1" applyAlignment="1" applyProtection="1">
      <alignment horizontal="left" vertical="center" wrapText="1"/>
      <protection locked="0"/>
    </xf>
    <xf numFmtId="0" fontId="13" fillId="0" borderId="24" xfId="0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 horizontal="left" vertical="center" indent="1"/>
      <protection/>
    </xf>
    <xf numFmtId="0" fontId="13" fillId="0" borderId="0" xfId="0" applyFont="1" applyAlignment="1" applyProtection="1">
      <alignment horizontal="center" vertic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wrapText="1" indent="1"/>
      <protection/>
    </xf>
    <xf numFmtId="164" fontId="16" fillId="0" borderId="47" xfId="58" applyNumberFormat="1" applyFont="1" applyFill="1" applyBorder="1" applyAlignment="1" applyProtection="1">
      <alignment horizontal="left" vertical="center"/>
      <protection/>
    </xf>
    <xf numFmtId="164" fontId="16" fillId="0" borderId="47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1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2" xfId="58" applyFont="1" applyFill="1" applyBorder="1" applyAlignment="1">
      <alignment horizontal="center" vertical="center" wrapText="1"/>
      <protection/>
    </xf>
    <xf numFmtId="0" fontId="3" fillId="0" borderId="21" xfId="58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horizontal="center" vertical="center" wrapText="1"/>
      <protection/>
    </xf>
    <xf numFmtId="0" fontId="3" fillId="0" borderId="16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4" xfId="58" applyFont="1" applyFill="1" applyBorder="1" applyAlignment="1" applyProtection="1">
      <alignment horizontal="left"/>
      <protection/>
    </xf>
    <xf numFmtId="0" fontId="7" fillId="0" borderId="25" xfId="58" applyFont="1" applyFill="1" applyBorder="1" applyAlignment="1" applyProtection="1">
      <alignment horizontal="left"/>
      <protection/>
    </xf>
    <xf numFmtId="0" fontId="17" fillId="0" borderId="69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3" xfId="0" applyFont="1" applyFill="1" applyBorder="1" applyAlignment="1" applyProtection="1">
      <alignment horizontal="left" indent="1"/>
      <protection/>
    </xf>
    <xf numFmtId="0" fontId="7" fillId="0" borderId="54" xfId="0" applyFont="1" applyFill="1" applyBorder="1" applyAlignment="1" applyProtection="1">
      <alignment horizontal="left" indent="1"/>
      <protection/>
    </xf>
    <xf numFmtId="0" fontId="7" fillId="0" borderId="55" xfId="0" applyFont="1" applyFill="1" applyBorder="1" applyAlignment="1" applyProtection="1">
      <alignment horizontal="left" indent="1"/>
      <protection/>
    </xf>
    <xf numFmtId="0" fontId="17" fillId="0" borderId="14" xfId="0" applyFont="1" applyFill="1" applyBorder="1" applyAlignment="1" applyProtection="1">
      <alignment horizontal="right" indent="1"/>
      <protection locked="0"/>
    </xf>
    <xf numFmtId="0" fontId="17" fillId="0" borderId="31" xfId="0" applyFont="1" applyFill="1" applyBorder="1" applyAlignment="1" applyProtection="1">
      <alignment horizontal="right" indent="1"/>
      <protection locked="0"/>
    </xf>
    <xf numFmtId="0" fontId="17" fillId="0" borderId="16" xfId="0" applyFont="1" applyFill="1" applyBorder="1" applyAlignment="1" applyProtection="1">
      <alignment horizontal="right" indent="1"/>
      <protection locked="0"/>
    </xf>
    <xf numFmtId="0" fontId="17" fillId="0" borderId="30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right" indent="1"/>
      <protection/>
    </xf>
    <xf numFmtId="0" fontId="15" fillId="0" borderId="32" xfId="0" applyFont="1" applyFill="1" applyBorder="1" applyAlignment="1" applyProtection="1">
      <alignment horizontal="right" indent="1"/>
      <protection/>
    </xf>
    <xf numFmtId="0" fontId="7" fillId="0" borderId="27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78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79" xfId="0" applyFont="1" applyFill="1" applyBorder="1" applyAlignment="1" applyProtection="1">
      <alignment horizontal="center"/>
      <protection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17" fillId="0" borderId="81" xfId="0" applyFont="1" applyFill="1" applyBorder="1" applyAlignment="1" applyProtection="1">
      <alignment horizontal="left" indent="1"/>
      <protection locked="0"/>
    </xf>
    <xf numFmtId="0" fontId="17" fillId="0" borderId="82" xfId="0" applyFont="1" applyFill="1" applyBorder="1" applyAlignment="1" applyProtection="1">
      <alignment horizontal="left" indent="1"/>
      <protection locked="0"/>
    </xf>
    <xf numFmtId="0" fontId="17" fillId="0" borderId="51" xfId="0" applyFont="1" applyFill="1" applyBorder="1" applyAlignment="1" applyProtection="1">
      <alignment horizontal="left" indent="1"/>
      <protection locked="0"/>
    </xf>
    <xf numFmtId="0" fontId="17" fillId="0" borderId="52" xfId="0" applyFont="1" applyFill="1" applyBorder="1" applyAlignment="1" applyProtection="1">
      <alignment horizontal="left" indent="1"/>
      <protection locked="0"/>
    </xf>
    <xf numFmtId="0" fontId="17" fillId="0" borderId="83" xfId="0" applyFont="1" applyFill="1" applyBorder="1" applyAlignment="1" applyProtection="1">
      <alignment horizontal="left" indent="1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82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8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70" xfId="0" applyNumberFormat="1" applyFont="1" applyFill="1" applyBorder="1" applyAlignment="1" applyProtection="1">
      <alignment horizontal="center" vertical="center"/>
      <protection/>
    </xf>
    <xf numFmtId="164" fontId="7" fillId="0" borderId="80" xfId="0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/>
      <protection/>
    </xf>
    <xf numFmtId="164" fontId="7" fillId="0" borderId="65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17" fillId="0" borderId="69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4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8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5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4">
      <selection activeCell="A1" sqref="A1:D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221</v>
      </c>
    </row>
    <row r="4" spans="1:2" ht="12.75">
      <c r="A4" s="177"/>
      <c r="B4" s="177"/>
    </row>
    <row r="5" spans="1:2" s="188" customFormat="1" ht="15.75">
      <c r="A5" s="123" t="s">
        <v>526</v>
      </c>
      <c r="B5" s="187"/>
    </row>
    <row r="6" spans="1:2" ht="12.75">
      <c r="A6" s="177"/>
      <c r="B6" s="177"/>
    </row>
    <row r="7" spans="1:2" ht="12.75">
      <c r="A7" s="177" t="s">
        <v>320</v>
      </c>
      <c r="B7" s="177" t="s">
        <v>530</v>
      </c>
    </row>
    <row r="8" spans="1:2" ht="12.75">
      <c r="A8" s="177" t="s">
        <v>222</v>
      </c>
      <c r="B8" s="177" t="s">
        <v>531</v>
      </c>
    </row>
    <row r="9" spans="1:2" ht="12.75">
      <c r="A9" s="177" t="s">
        <v>524</v>
      </c>
      <c r="B9" s="177" t="s">
        <v>532</v>
      </c>
    </row>
    <row r="10" spans="1:2" ht="12.75">
      <c r="A10" s="177"/>
      <c r="B10" s="177"/>
    </row>
    <row r="11" spans="1:2" ht="12.75">
      <c r="A11" s="177"/>
      <c r="B11" s="177"/>
    </row>
    <row r="12" spans="1:2" s="188" customFormat="1" ht="15.75">
      <c r="A12" s="123" t="s">
        <v>527</v>
      </c>
      <c r="B12" s="187"/>
    </row>
    <row r="13" spans="1:2" ht="12.75">
      <c r="A13" s="177"/>
      <c r="B13" s="177"/>
    </row>
    <row r="14" spans="1:2" ht="12.75">
      <c r="A14" s="177" t="s">
        <v>246</v>
      </c>
      <c r="B14" s="177" t="s">
        <v>533</v>
      </c>
    </row>
    <row r="15" spans="1:2" ht="12.75">
      <c r="A15" s="177" t="s">
        <v>223</v>
      </c>
      <c r="B15" s="177" t="s">
        <v>534</v>
      </c>
    </row>
    <row r="16" spans="1:2" ht="12.75">
      <c r="A16" s="177" t="s">
        <v>525</v>
      </c>
      <c r="B16" s="177" t="s">
        <v>535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workbookViewId="0" topLeftCell="A1">
      <selection activeCell="E12" sqref="E12"/>
    </sheetView>
  </sheetViews>
  <sheetFormatPr defaultColWidth="9.00390625" defaultRowHeight="12.75"/>
  <cols>
    <col min="1" max="1" width="5.625" style="191" customWidth="1"/>
    <col min="2" max="2" width="68.625" style="191" customWidth="1"/>
    <col min="3" max="3" width="19.50390625" style="191" customWidth="1"/>
    <col min="4" max="16384" width="9.375" style="191" customWidth="1"/>
  </cols>
  <sheetData>
    <row r="1" spans="1:3" ht="33" customHeight="1">
      <c r="A1" s="666" t="s">
        <v>545</v>
      </c>
      <c r="B1" s="666"/>
      <c r="C1" s="666"/>
    </row>
    <row r="2" spans="1:4" ht="15.75" customHeight="1" thickBot="1">
      <c r="A2" s="192"/>
      <c r="B2" s="192"/>
      <c r="C2" s="206" t="s">
        <v>104</v>
      </c>
      <c r="D2" s="199"/>
    </row>
    <row r="3" spans="1:3" ht="26.25" customHeight="1" thickBot="1">
      <c r="A3" s="231" t="s">
        <v>63</v>
      </c>
      <c r="B3" s="232" t="s">
        <v>321</v>
      </c>
      <c r="C3" s="233" t="s">
        <v>403</v>
      </c>
    </row>
    <row r="4" spans="1:3" ht="15.75" thickBot="1">
      <c r="A4" s="234">
        <v>1</v>
      </c>
      <c r="B4" s="235">
        <v>2</v>
      </c>
      <c r="C4" s="236">
        <v>3</v>
      </c>
    </row>
    <row r="5" spans="1:3" ht="15.75">
      <c r="A5" s="237" t="s">
        <v>65</v>
      </c>
      <c r="B5" s="486" t="s">
        <v>109</v>
      </c>
      <c r="C5" s="624">
        <v>3200</v>
      </c>
    </row>
    <row r="6" spans="1:3" ht="24.75">
      <c r="A6" s="238" t="s">
        <v>66</v>
      </c>
      <c r="B6" s="570" t="s">
        <v>501</v>
      </c>
      <c r="C6" s="625"/>
    </row>
    <row r="7" spans="1:3" ht="15.75">
      <c r="A7" s="238" t="s">
        <v>67</v>
      </c>
      <c r="B7" s="571" t="s">
        <v>326</v>
      </c>
      <c r="C7" s="625"/>
    </row>
    <row r="8" spans="1:3" ht="24.75">
      <c r="A8" s="238" t="s">
        <v>68</v>
      </c>
      <c r="B8" s="571" t="s">
        <v>503</v>
      </c>
      <c r="C8" s="625"/>
    </row>
    <row r="9" spans="1:3" ht="15.75">
      <c r="A9" s="239" t="s">
        <v>69</v>
      </c>
      <c r="B9" s="571" t="s">
        <v>502</v>
      </c>
      <c r="C9" s="626"/>
    </row>
    <row r="10" spans="1:3" ht="16.5" thickBot="1">
      <c r="A10" s="238" t="s">
        <v>70</v>
      </c>
      <c r="B10" s="572" t="s">
        <v>322</v>
      </c>
      <c r="C10" s="625"/>
    </row>
    <row r="11" spans="1:3" ht="16.5" thickBot="1">
      <c r="A11" s="675" t="s">
        <v>327</v>
      </c>
      <c r="B11" s="676"/>
      <c r="C11" s="627">
        <f>SUM(C5:C10)</f>
        <v>3200</v>
      </c>
    </row>
    <row r="12" spans="1:3" ht="23.25" customHeight="1">
      <c r="A12" s="677" t="s">
        <v>363</v>
      </c>
      <c r="B12" s="677"/>
      <c r="C12" s="677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...../2013. (....)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625" style="191" customWidth="1"/>
    <col min="2" max="2" width="66.875" style="191" customWidth="1"/>
    <col min="3" max="3" width="27.00390625" style="191" customWidth="1"/>
    <col min="4" max="16384" width="9.375" style="191" customWidth="1"/>
  </cols>
  <sheetData>
    <row r="1" spans="1:3" ht="33" customHeight="1">
      <c r="A1" s="666" t="s">
        <v>546</v>
      </c>
      <c r="B1" s="666"/>
      <c r="C1" s="666"/>
    </row>
    <row r="2" spans="1:4" ht="15.75" customHeight="1" thickBot="1">
      <c r="A2" s="192"/>
      <c r="B2" s="192"/>
      <c r="C2" s="206" t="s">
        <v>104</v>
      </c>
      <c r="D2" s="199"/>
    </row>
    <row r="3" spans="1:3" ht="26.25" customHeight="1" thickBot="1">
      <c r="A3" s="231" t="s">
        <v>63</v>
      </c>
      <c r="B3" s="628" t="s">
        <v>328</v>
      </c>
      <c r="C3" s="629" t="s">
        <v>357</v>
      </c>
    </row>
    <row r="4" spans="1:3" ht="15.75" thickBot="1">
      <c r="A4" s="234">
        <v>1</v>
      </c>
      <c r="B4" s="630">
        <v>2</v>
      </c>
      <c r="C4" s="631">
        <v>3</v>
      </c>
    </row>
    <row r="5" spans="1:3" ht="15">
      <c r="A5" s="237" t="s">
        <v>65</v>
      </c>
      <c r="B5" s="632" t="s">
        <v>547</v>
      </c>
      <c r="C5" s="633">
        <v>40000</v>
      </c>
    </row>
    <row r="6" spans="1:3" ht="15.75" customHeight="1" thickBot="1">
      <c r="A6" s="238" t="s">
        <v>66</v>
      </c>
      <c r="B6" s="227" t="s">
        <v>548</v>
      </c>
      <c r="C6" s="634">
        <v>3500</v>
      </c>
    </row>
    <row r="7" spans="1:3" ht="15.75" customHeight="1">
      <c r="A7" s="237" t="s">
        <v>67</v>
      </c>
      <c r="B7" s="229" t="s">
        <v>549</v>
      </c>
      <c r="C7" s="635">
        <v>2000</v>
      </c>
    </row>
    <row r="8" spans="1:3" ht="15.75" customHeight="1" thickBot="1">
      <c r="A8" s="238" t="s">
        <v>68</v>
      </c>
      <c r="B8" s="229" t="s">
        <v>550</v>
      </c>
      <c r="C8" s="635">
        <v>11000</v>
      </c>
    </row>
    <row r="9" spans="1:3" ht="15.75" customHeight="1">
      <c r="A9" s="237" t="s">
        <v>69</v>
      </c>
      <c r="B9" s="229" t="s">
        <v>551</v>
      </c>
      <c r="C9" s="635">
        <v>4800</v>
      </c>
    </row>
    <row r="10" spans="1:3" ht="15.75" thickBot="1">
      <c r="A10" s="238" t="s">
        <v>70</v>
      </c>
      <c r="B10" s="229" t="s">
        <v>552</v>
      </c>
      <c r="C10" s="635">
        <v>10000</v>
      </c>
    </row>
    <row r="11" spans="1:3" ht="22.5" customHeight="1" thickBot="1">
      <c r="A11" s="234" t="s">
        <v>68</v>
      </c>
      <c r="B11" s="636" t="s">
        <v>329</v>
      </c>
      <c r="C11" s="637">
        <f>SUM(C5:C10)</f>
        <v>71300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...../2013. (....)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H14" sqref="H14"/>
    </sheetView>
  </sheetViews>
  <sheetFormatPr defaultColWidth="9.00390625" defaultRowHeight="12.75"/>
  <cols>
    <col min="1" max="1" width="47.125" style="52" customWidth="1"/>
    <col min="2" max="2" width="15.625" style="51" customWidth="1"/>
    <col min="3" max="3" width="16.375" style="51" customWidth="1"/>
    <col min="4" max="4" width="18.00390625" style="51" customWidth="1"/>
    <col min="5" max="5" width="16.625" style="51" customWidth="1"/>
    <col min="6" max="6" width="18.875" style="65" customWidth="1"/>
    <col min="7" max="8" width="12.875" style="51" customWidth="1"/>
    <col min="9" max="9" width="13.875" style="51" customWidth="1"/>
    <col min="10" max="16384" width="9.375" style="51" customWidth="1"/>
  </cols>
  <sheetData>
    <row r="1" spans="1:6" ht="25.5" customHeight="1">
      <c r="A1" s="678" t="s">
        <v>2</v>
      </c>
      <c r="B1" s="678"/>
      <c r="C1" s="678"/>
      <c r="D1" s="678"/>
      <c r="E1" s="678"/>
      <c r="F1" s="678"/>
    </row>
    <row r="2" spans="1:6" ht="22.5" customHeight="1" thickBot="1">
      <c r="A2" s="242"/>
      <c r="B2" s="65"/>
      <c r="C2" s="65"/>
      <c r="D2" s="65"/>
      <c r="E2" s="65"/>
      <c r="F2" s="60" t="s">
        <v>114</v>
      </c>
    </row>
    <row r="3" spans="1:6" s="54" customFormat="1" ht="44.25" customHeight="1" thickBot="1">
      <c r="A3" s="243" t="s">
        <v>118</v>
      </c>
      <c r="B3" s="244" t="s">
        <v>119</v>
      </c>
      <c r="C3" s="244" t="s">
        <v>120</v>
      </c>
      <c r="D3" s="244" t="s">
        <v>0</v>
      </c>
      <c r="E3" s="244" t="s">
        <v>403</v>
      </c>
      <c r="F3" s="61" t="s">
        <v>1</v>
      </c>
    </row>
    <row r="4" spans="1:6" s="65" customFormat="1" ht="12" customHeight="1" thickBot="1">
      <c r="A4" s="62">
        <v>1</v>
      </c>
      <c r="B4" s="63">
        <v>2</v>
      </c>
      <c r="C4" s="63">
        <v>3</v>
      </c>
      <c r="D4" s="63">
        <v>4</v>
      </c>
      <c r="E4" s="63">
        <v>5</v>
      </c>
      <c r="F4" s="64" t="s">
        <v>140</v>
      </c>
    </row>
    <row r="5" spans="1:6" ht="15.75" customHeight="1">
      <c r="A5" s="638" t="s">
        <v>553</v>
      </c>
      <c r="B5" s="639">
        <v>10000</v>
      </c>
      <c r="C5" s="640"/>
      <c r="D5" s="639"/>
      <c r="E5" s="639">
        <v>2000</v>
      </c>
      <c r="F5" s="641">
        <f aca="true" t="shared" si="0" ref="F5:F21">B5-D5-E5</f>
        <v>8000</v>
      </c>
    </row>
    <row r="6" spans="1:6" ht="15.75" customHeight="1">
      <c r="A6" s="638" t="s">
        <v>550</v>
      </c>
      <c r="B6" s="639">
        <v>53000</v>
      </c>
      <c r="C6" s="640"/>
      <c r="D6" s="639"/>
      <c r="E6" s="639">
        <v>11000</v>
      </c>
      <c r="F6" s="641">
        <f t="shared" si="0"/>
        <v>42000</v>
      </c>
    </row>
    <row r="7" spans="1:6" ht="27" customHeight="1">
      <c r="A7" s="638" t="s">
        <v>554</v>
      </c>
      <c r="B7" s="639">
        <v>4800</v>
      </c>
      <c r="C7" s="640"/>
      <c r="D7" s="639"/>
      <c r="E7" s="639">
        <v>4800</v>
      </c>
      <c r="F7" s="641">
        <f t="shared" si="0"/>
        <v>0</v>
      </c>
    </row>
    <row r="8" spans="1:6" ht="15.75" customHeight="1">
      <c r="A8" s="642" t="s">
        <v>552</v>
      </c>
      <c r="B8" s="639">
        <v>10000</v>
      </c>
      <c r="C8" s="640"/>
      <c r="D8" s="639"/>
      <c r="E8" s="639">
        <v>10000</v>
      </c>
      <c r="F8" s="641">
        <f t="shared" si="0"/>
        <v>0</v>
      </c>
    </row>
    <row r="9" spans="1:6" ht="15.75" customHeight="1">
      <c r="A9" s="55"/>
      <c r="B9" s="32"/>
      <c r="C9" s="66"/>
      <c r="D9" s="32"/>
      <c r="E9" s="32"/>
      <c r="F9" s="67">
        <f t="shared" si="0"/>
        <v>0</v>
      </c>
    </row>
    <row r="10" spans="1:6" ht="15.75" customHeight="1">
      <c r="A10" s="68"/>
      <c r="B10" s="32"/>
      <c r="C10" s="66"/>
      <c r="D10" s="32"/>
      <c r="E10" s="32"/>
      <c r="F10" s="67">
        <f t="shared" si="0"/>
        <v>0</v>
      </c>
    </row>
    <row r="11" spans="1:6" ht="15.75" customHeight="1">
      <c r="A11" s="55"/>
      <c r="B11" s="32"/>
      <c r="C11" s="66"/>
      <c r="D11" s="32"/>
      <c r="E11" s="32"/>
      <c r="F11" s="67">
        <f t="shared" si="0"/>
        <v>0</v>
      </c>
    </row>
    <row r="12" spans="1:6" ht="15.75" customHeight="1">
      <c r="A12" s="55"/>
      <c r="B12" s="32"/>
      <c r="C12" s="66"/>
      <c r="D12" s="32"/>
      <c r="E12" s="32"/>
      <c r="F12" s="67">
        <f t="shared" si="0"/>
        <v>0</v>
      </c>
    </row>
    <row r="13" spans="1:6" ht="15.75" customHeight="1">
      <c r="A13" s="55"/>
      <c r="B13" s="32"/>
      <c r="C13" s="66"/>
      <c r="D13" s="32"/>
      <c r="E13" s="32"/>
      <c r="F13" s="67">
        <f t="shared" si="0"/>
        <v>0</v>
      </c>
    </row>
    <row r="14" spans="1:6" ht="15.75" customHeight="1">
      <c r="A14" s="55"/>
      <c r="B14" s="32"/>
      <c r="C14" s="66"/>
      <c r="D14" s="32"/>
      <c r="E14" s="32"/>
      <c r="F14" s="67">
        <f t="shared" si="0"/>
        <v>0</v>
      </c>
    </row>
    <row r="15" spans="1:6" ht="15.75" customHeight="1">
      <c r="A15" s="55"/>
      <c r="B15" s="32"/>
      <c r="C15" s="66"/>
      <c r="D15" s="32"/>
      <c r="E15" s="32"/>
      <c r="F15" s="67">
        <f t="shared" si="0"/>
        <v>0</v>
      </c>
    </row>
    <row r="16" spans="1:6" ht="15.75" customHeight="1">
      <c r="A16" s="55"/>
      <c r="B16" s="32"/>
      <c r="C16" s="66"/>
      <c r="D16" s="32"/>
      <c r="E16" s="32"/>
      <c r="F16" s="67">
        <f t="shared" si="0"/>
        <v>0</v>
      </c>
    </row>
    <row r="17" spans="1:6" ht="15.75" customHeight="1">
      <c r="A17" s="55"/>
      <c r="B17" s="32"/>
      <c r="C17" s="66"/>
      <c r="D17" s="32"/>
      <c r="E17" s="32"/>
      <c r="F17" s="67">
        <f t="shared" si="0"/>
        <v>0</v>
      </c>
    </row>
    <row r="18" spans="1:6" ht="15.75" customHeight="1">
      <c r="A18" s="55"/>
      <c r="B18" s="32"/>
      <c r="C18" s="66"/>
      <c r="D18" s="32"/>
      <c r="E18" s="32"/>
      <c r="F18" s="67">
        <f t="shared" si="0"/>
        <v>0</v>
      </c>
    </row>
    <row r="19" spans="1:6" ht="15.75" customHeight="1">
      <c r="A19" s="55"/>
      <c r="B19" s="32"/>
      <c r="C19" s="66"/>
      <c r="D19" s="32"/>
      <c r="E19" s="32"/>
      <c r="F19" s="67">
        <f t="shared" si="0"/>
        <v>0</v>
      </c>
    </row>
    <row r="20" spans="1:6" ht="15.75" customHeight="1">
      <c r="A20" s="55"/>
      <c r="B20" s="32"/>
      <c r="C20" s="66"/>
      <c r="D20" s="32"/>
      <c r="E20" s="32"/>
      <c r="F20" s="67">
        <f t="shared" si="0"/>
        <v>0</v>
      </c>
    </row>
    <row r="21" spans="1:6" ht="15.75" customHeight="1" thickBot="1">
      <c r="A21" s="69"/>
      <c r="B21" s="33"/>
      <c r="C21" s="70"/>
      <c r="D21" s="33"/>
      <c r="E21" s="33"/>
      <c r="F21" s="71">
        <f t="shared" si="0"/>
        <v>0</v>
      </c>
    </row>
    <row r="22" spans="1:6" s="72" customFormat="1" ht="18" customHeight="1" thickBot="1">
      <c r="A22" s="245" t="s">
        <v>117</v>
      </c>
      <c r="B22" s="643">
        <f>SUM(B5:B21)</f>
        <v>77800</v>
      </c>
      <c r="C22" s="644"/>
      <c r="D22" s="643">
        <f>SUM(D5:D21)</f>
        <v>0</v>
      </c>
      <c r="E22" s="643">
        <f>SUM(E5:E21)</f>
        <v>27800</v>
      </c>
      <c r="F22" s="645">
        <f>SUM(F5:F21)</f>
        <v>50000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……/2013. (….)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D13" sqref="D13"/>
    </sheetView>
  </sheetViews>
  <sheetFormatPr defaultColWidth="9.00390625" defaultRowHeight="12.75"/>
  <cols>
    <col min="1" max="1" width="60.625" style="52" customWidth="1"/>
    <col min="2" max="2" width="15.625" style="51" customWidth="1"/>
    <col min="3" max="3" width="16.375" style="51" customWidth="1"/>
    <col min="4" max="4" width="18.00390625" style="51" customWidth="1"/>
    <col min="5" max="5" width="16.625" style="51" customWidth="1"/>
    <col min="6" max="6" width="18.875" style="51" customWidth="1"/>
    <col min="7" max="8" width="12.875" style="51" customWidth="1"/>
    <col min="9" max="9" width="13.875" style="51" customWidth="1"/>
    <col min="10" max="16384" width="9.375" style="51" customWidth="1"/>
  </cols>
  <sheetData>
    <row r="1" spans="1:6" ht="24.75" customHeight="1">
      <c r="A1" s="678" t="s">
        <v>3</v>
      </c>
      <c r="B1" s="678"/>
      <c r="C1" s="678"/>
      <c r="D1" s="678"/>
      <c r="E1" s="678"/>
      <c r="F1" s="678"/>
    </row>
    <row r="2" spans="1:6" ht="23.25" customHeight="1" thickBot="1">
      <c r="A2" s="242"/>
      <c r="B2" s="65"/>
      <c r="C2" s="65"/>
      <c r="D2" s="65"/>
      <c r="E2" s="65"/>
      <c r="F2" s="60" t="s">
        <v>114</v>
      </c>
    </row>
    <row r="3" spans="1:6" s="54" customFormat="1" ht="48.75" customHeight="1" thickBot="1">
      <c r="A3" s="243" t="s">
        <v>121</v>
      </c>
      <c r="B3" s="244" t="s">
        <v>119</v>
      </c>
      <c r="C3" s="244" t="s">
        <v>120</v>
      </c>
      <c r="D3" s="244" t="s">
        <v>0</v>
      </c>
      <c r="E3" s="244" t="s">
        <v>403</v>
      </c>
      <c r="F3" s="61" t="s">
        <v>4</v>
      </c>
    </row>
    <row r="4" spans="1:6" s="65" customFormat="1" ht="15" customHeight="1" thickBot="1">
      <c r="A4" s="62">
        <v>1</v>
      </c>
      <c r="B4" s="63">
        <v>2</v>
      </c>
      <c r="C4" s="63">
        <v>3</v>
      </c>
      <c r="D4" s="63">
        <v>4</v>
      </c>
      <c r="E4" s="63">
        <v>5</v>
      </c>
      <c r="F4" s="64">
        <v>6</v>
      </c>
    </row>
    <row r="5" spans="1:6" ht="15.75" customHeight="1">
      <c r="A5" s="646" t="s">
        <v>547</v>
      </c>
      <c r="B5" s="639">
        <v>262785</v>
      </c>
      <c r="C5" s="640"/>
      <c r="D5" s="639"/>
      <c r="E5" s="639">
        <v>40000</v>
      </c>
      <c r="F5" s="641">
        <f aca="true" t="shared" si="0" ref="F5:F23">B5-D5-E5</f>
        <v>222785</v>
      </c>
    </row>
    <row r="6" spans="1:6" ht="15.75" customHeight="1">
      <c r="A6" s="646" t="s">
        <v>548</v>
      </c>
      <c r="B6" s="639">
        <v>3500</v>
      </c>
      <c r="C6" s="640"/>
      <c r="D6" s="639"/>
      <c r="E6" s="639">
        <v>3500</v>
      </c>
      <c r="F6" s="641">
        <f t="shared" si="0"/>
        <v>0</v>
      </c>
    </row>
    <row r="7" spans="1:6" ht="15.75" customHeight="1">
      <c r="A7" s="73"/>
      <c r="B7" s="74"/>
      <c r="C7" s="75"/>
      <c r="D7" s="74"/>
      <c r="E7" s="74"/>
      <c r="F7" s="76">
        <f t="shared" si="0"/>
        <v>0</v>
      </c>
    </row>
    <row r="8" spans="1:6" ht="15.75" customHeight="1">
      <c r="A8" s="73"/>
      <c r="B8" s="74"/>
      <c r="C8" s="75"/>
      <c r="D8" s="74"/>
      <c r="E8" s="74"/>
      <c r="F8" s="76">
        <f t="shared" si="0"/>
        <v>0</v>
      </c>
    </row>
    <row r="9" spans="1:6" ht="15.75" customHeight="1">
      <c r="A9" s="73"/>
      <c r="B9" s="74"/>
      <c r="C9" s="75"/>
      <c r="D9" s="74"/>
      <c r="E9" s="74"/>
      <c r="F9" s="76">
        <f t="shared" si="0"/>
        <v>0</v>
      </c>
    </row>
    <row r="10" spans="1:6" ht="15.75" customHeight="1">
      <c r="A10" s="73"/>
      <c r="B10" s="74"/>
      <c r="C10" s="75"/>
      <c r="D10" s="74"/>
      <c r="E10" s="74"/>
      <c r="F10" s="76">
        <f t="shared" si="0"/>
        <v>0</v>
      </c>
    </row>
    <row r="11" spans="1:6" ht="15.75" customHeight="1">
      <c r="A11" s="73"/>
      <c r="B11" s="74"/>
      <c r="C11" s="75"/>
      <c r="D11" s="74"/>
      <c r="E11" s="74"/>
      <c r="F11" s="76">
        <f t="shared" si="0"/>
        <v>0</v>
      </c>
    </row>
    <row r="12" spans="1:6" ht="15.75" customHeight="1">
      <c r="A12" s="73"/>
      <c r="B12" s="74"/>
      <c r="C12" s="75"/>
      <c r="D12" s="74"/>
      <c r="E12" s="74"/>
      <c r="F12" s="76">
        <f t="shared" si="0"/>
        <v>0</v>
      </c>
    </row>
    <row r="13" spans="1:6" ht="15.75" customHeight="1">
      <c r="A13" s="73"/>
      <c r="B13" s="74"/>
      <c r="C13" s="75"/>
      <c r="D13" s="74"/>
      <c r="E13" s="74"/>
      <c r="F13" s="76">
        <f t="shared" si="0"/>
        <v>0</v>
      </c>
    </row>
    <row r="14" spans="1:6" ht="15.75" customHeight="1">
      <c r="A14" s="73"/>
      <c r="B14" s="74"/>
      <c r="C14" s="75"/>
      <c r="D14" s="74"/>
      <c r="E14" s="74"/>
      <c r="F14" s="76">
        <f t="shared" si="0"/>
        <v>0</v>
      </c>
    </row>
    <row r="15" spans="1:6" ht="15.75" customHeight="1">
      <c r="A15" s="73"/>
      <c r="B15" s="74"/>
      <c r="C15" s="75"/>
      <c r="D15" s="74"/>
      <c r="E15" s="74"/>
      <c r="F15" s="76">
        <f t="shared" si="0"/>
        <v>0</v>
      </c>
    </row>
    <row r="16" spans="1:6" ht="15.75" customHeight="1">
      <c r="A16" s="73"/>
      <c r="B16" s="74"/>
      <c r="C16" s="75"/>
      <c r="D16" s="74"/>
      <c r="E16" s="74"/>
      <c r="F16" s="76">
        <f t="shared" si="0"/>
        <v>0</v>
      </c>
    </row>
    <row r="17" spans="1:6" ht="15.75" customHeight="1">
      <c r="A17" s="73"/>
      <c r="B17" s="74"/>
      <c r="C17" s="75"/>
      <c r="D17" s="74"/>
      <c r="E17" s="74"/>
      <c r="F17" s="76">
        <f t="shared" si="0"/>
        <v>0</v>
      </c>
    </row>
    <row r="18" spans="1:6" ht="15.75" customHeight="1">
      <c r="A18" s="73"/>
      <c r="B18" s="74"/>
      <c r="C18" s="75"/>
      <c r="D18" s="74"/>
      <c r="E18" s="74"/>
      <c r="F18" s="76">
        <f t="shared" si="0"/>
        <v>0</v>
      </c>
    </row>
    <row r="19" spans="1:6" ht="15.75" customHeight="1">
      <c r="A19" s="73"/>
      <c r="B19" s="74"/>
      <c r="C19" s="75"/>
      <c r="D19" s="74"/>
      <c r="E19" s="74"/>
      <c r="F19" s="76">
        <f t="shared" si="0"/>
        <v>0</v>
      </c>
    </row>
    <row r="20" spans="1:6" ht="15.75" customHeight="1">
      <c r="A20" s="73"/>
      <c r="B20" s="74"/>
      <c r="C20" s="75"/>
      <c r="D20" s="74"/>
      <c r="E20" s="74"/>
      <c r="F20" s="76">
        <f t="shared" si="0"/>
        <v>0</v>
      </c>
    </row>
    <row r="21" spans="1:6" ht="15.75" customHeight="1">
      <c r="A21" s="73"/>
      <c r="B21" s="74"/>
      <c r="C21" s="75"/>
      <c r="D21" s="74"/>
      <c r="E21" s="74"/>
      <c r="F21" s="76">
        <f t="shared" si="0"/>
        <v>0</v>
      </c>
    </row>
    <row r="22" spans="1:6" ht="15.75" customHeight="1">
      <c r="A22" s="73"/>
      <c r="B22" s="74"/>
      <c r="C22" s="75"/>
      <c r="D22" s="74"/>
      <c r="E22" s="74"/>
      <c r="F22" s="76">
        <f t="shared" si="0"/>
        <v>0</v>
      </c>
    </row>
    <row r="23" spans="1:6" ht="15.75" customHeight="1" thickBot="1">
      <c r="A23" s="77"/>
      <c r="B23" s="78"/>
      <c r="C23" s="78"/>
      <c r="D23" s="78"/>
      <c r="E23" s="78"/>
      <c r="F23" s="79">
        <f t="shared" si="0"/>
        <v>0</v>
      </c>
    </row>
    <row r="24" spans="1:6" s="72" customFormat="1" ht="18" customHeight="1" thickBot="1">
      <c r="A24" s="647" t="s">
        <v>117</v>
      </c>
      <c r="B24" s="643">
        <f>SUM(B5:B23)</f>
        <v>266285</v>
      </c>
      <c r="C24" s="644"/>
      <c r="D24" s="643">
        <f>SUM(D5:D23)</f>
        <v>0</v>
      </c>
      <c r="E24" s="643">
        <f>SUM(E5:E23)</f>
        <v>43500</v>
      </c>
      <c r="F24" s="645">
        <f>SUM(F5:F23)</f>
        <v>222785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……/2013. (….)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4">
      <selection activeCell="D19" sqref="D19"/>
    </sheetView>
  </sheetViews>
  <sheetFormatPr defaultColWidth="9.00390625" defaultRowHeight="12.75"/>
  <cols>
    <col min="1" max="1" width="38.625" style="56" customWidth="1"/>
    <col min="2" max="5" width="13.875" style="56" customWidth="1"/>
    <col min="6" max="16384" width="9.375" style="56" customWidth="1"/>
  </cols>
  <sheetData>
    <row r="1" spans="1:5" ht="12.75">
      <c r="A1" s="267"/>
      <c r="B1" s="267"/>
      <c r="C1" s="267"/>
      <c r="D1" s="267"/>
      <c r="E1" s="267"/>
    </row>
    <row r="2" spans="1:5" ht="15.75">
      <c r="A2" s="268" t="s">
        <v>205</v>
      </c>
      <c r="B2" s="679"/>
      <c r="C2" s="679"/>
      <c r="D2" s="679"/>
      <c r="E2" s="679"/>
    </row>
    <row r="3" spans="1:5" ht="14.25" thickBot="1">
      <c r="A3" s="267"/>
      <c r="B3" s="267"/>
      <c r="C3" s="267"/>
      <c r="D3" s="680" t="s">
        <v>198</v>
      </c>
      <c r="E3" s="680"/>
    </row>
    <row r="4" spans="1:5" ht="15" customHeight="1" thickBot="1">
      <c r="A4" s="269" t="s">
        <v>197</v>
      </c>
      <c r="B4" s="270" t="s">
        <v>249</v>
      </c>
      <c r="C4" s="270" t="s">
        <v>324</v>
      </c>
      <c r="D4" s="270" t="s">
        <v>5</v>
      </c>
      <c r="E4" s="271" t="s">
        <v>98</v>
      </c>
    </row>
    <row r="5" spans="1:5" ht="12.75">
      <c r="A5" s="272" t="s">
        <v>199</v>
      </c>
      <c r="B5" s="124"/>
      <c r="C5" s="124"/>
      <c r="D5" s="124"/>
      <c r="E5" s="273">
        <f aca="true" t="shared" si="0" ref="E5:E11">SUM(B5:D5)</f>
        <v>0</v>
      </c>
    </row>
    <row r="6" spans="1:5" ht="12.75">
      <c r="A6" s="274" t="s">
        <v>213</v>
      </c>
      <c r="B6" s="125"/>
      <c r="C6" s="125"/>
      <c r="D6" s="125"/>
      <c r="E6" s="275">
        <f t="shared" si="0"/>
        <v>0</v>
      </c>
    </row>
    <row r="7" spans="1:5" ht="12.75">
      <c r="A7" s="276" t="s">
        <v>200</v>
      </c>
      <c r="B7" s="126"/>
      <c r="C7" s="126"/>
      <c r="D7" s="126"/>
      <c r="E7" s="277">
        <f t="shared" si="0"/>
        <v>0</v>
      </c>
    </row>
    <row r="8" spans="1:5" ht="12.75">
      <c r="A8" s="276" t="s">
        <v>215</v>
      </c>
      <c r="B8" s="126"/>
      <c r="C8" s="126"/>
      <c r="D8" s="126"/>
      <c r="E8" s="277">
        <f t="shared" si="0"/>
        <v>0</v>
      </c>
    </row>
    <row r="9" spans="1:5" ht="12.75">
      <c r="A9" s="276" t="s">
        <v>201</v>
      </c>
      <c r="B9" s="126"/>
      <c r="C9" s="126"/>
      <c r="D9" s="126"/>
      <c r="E9" s="277">
        <f t="shared" si="0"/>
        <v>0</v>
      </c>
    </row>
    <row r="10" spans="1:5" ht="12.75">
      <c r="A10" s="276" t="s">
        <v>202</v>
      </c>
      <c r="B10" s="126"/>
      <c r="C10" s="126"/>
      <c r="D10" s="126"/>
      <c r="E10" s="277">
        <f t="shared" si="0"/>
        <v>0</v>
      </c>
    </row>
    <row r="11" spans="1:5" ht="13.5" thickBot="1">
      <c r="A11" s="127"/>
      <c r="B11" s="128"/>
      <c r="C11" s="128"/>
      <c r="D11" s="128"/>
      <c r="E11" s="277">
        <f t="shared" si="0"/>
        <v>0</v>
      </c>
    </row>
    <row r="12" spans="1:5" ht="13.5" thickBot="1">
      <c r="A12" s="278" t="s">
        <v>204</v>
      </c>
      <c r="B12" s="279">
        <f>B5+SUM(B7:B11)</f>
        <v>0</v>
      </c>
      <c r="C12" s="279">
        <f>C5+SUM(C7:C11)</f>
        <v>0</v>
      </c>
      <c r="D12" s="279">
        <f>D5+SUM(D7:D11)</f>
        <v>0</v>
      </c>
      <c r="E12" s="280">
        <f>E5+SUM(E7:E11)</f>
        <v>0</v>
      </c>
    </row>
    <row r="13" spans="1:5" ht="13.5" thickBot="1">
      <c r="A13" s="59"/>
      <c r="B13" s="59"/>
      <c r="C13" s="59"/>
      <c r="D13" s="59"/>
      <c r="E13" s="59"/>
    </row>
    <row r="14" spans="1:5" ht="15" customHeight="1" thickBot="1">
      <c r="A14" s="269" t="s">
        <v>203</v>
      </c>
      <c r="B14" s="270" t="s">
        <v>249</v>
      </c>
      <c r="C14" s="270" t="s">
        <v>324</v>
      </c>
      <c r="D14" s="270" t="s">
        <v>5</v>
      </c>
      <c r="E14" s="271" t="s">
        <v>98</v>
      </c>
    </row>
    <row r="15" spans="1:5" ht="12.75">
      <c r="A15" s="272" t="s">
        <v>209</v>
      </c>
      <c r="B15" s="124"/>
      <c r="C15" s="124"/>
      <c r="D15" s="124"/>
      <c r="E15" s="273">
        <f aca="true" t="shared" si="1" ref="E15:E21">SUM(B15:D15)</f>
        <v>0</v>
      </c>
    </row>
    <row r="16" spans="1:5" ht="12.75">
      <c r="A16" s="281" t="s">
        <v>210</v>
      </c>
      <c r="B16" s="126"/>
      <c r="C16" s="126"/>
      <c r="D16" s="126"/>
      <c r="E16" s="277">
        <f t="shared" si="1"/>
        <v>0</v>
      </c>
    </row>
    <row r="17" spans="1:5" ht="12.75">
      <c r="A17" s="276" t="s">
        <v>211</v>
      </c>
      <c r="B17" s="126"/>
      <c r="C17" s="126"/>
      <c r="D17" s="126"/>
      <c r="E17" s="277">
        <f t="shared" si="1"/>
        <v>0</v>
      </c>
    </row>
    <row r="18" spans="1:5" ht="12.75">
      <c r="A18" s="276" t="s">
        <v>212</v>
      </c>
      <c r="B18" s="126"/>
      <c r="C18" s="126"/>
      <c r="D18" s="126"/>
      <c r="E18" s="277">
        <f t="shared" si="1"/>
        <v>0</v>
      </c>
    </row>
    <row r="19" spans="1:5" ht="12.75">
      <c r="A19" s="129"/>
      <c r="B19" s="126"/>
      <c r="C19" s="126"/>
      <c r="D19" s="126"/>
      <c r="E19" s="277">
        <f t="shared" si="1"/>
        <v>0</v>
      </c>
    </row>
    <row r="20" spans="1:5" ht="12.75">
      <c r="A20" s="129"/>
      <c r="B20" s="126"/>
      <c r="C20" s="126" t="s">
        <v>544</v>
      </c>
      <c r="D20" s="126"/>
      <c r="E20" s="277">
        <f t="shared" si="1"/>
        <v>0</v>
      </c>
    </row>
    <row r="21" spans="1:5" ht="13.5" thickBot="1">
      <c r="A21" s="127"/>
      <c r="B21" s="128"/>
      <c r="C21" s="128"/>
      <c r="D21" s="128"/>
      <c r="E21" s="277">
        <f t="shared" si="1"/>
        <v>0</v>
      </c>
    </row>
    <row r="22" spans="1:5" ht="13.5" thickBot="1">
      <c r="A22" s="278" t="s">
        <v>100</v>
      </c>
      <c r="B22" s="279">
        <f>SUM(B15:B21)</f>
        <v>0</v>
      </c>
      <c r="C22" s="279">
        <f>SUM(C15:C21)</f>
        <v>0</v>
      </c>
      <c r="D22" s="279">
        <f>SUM(D15:D21)</f>
        <v>0</v>
      </c>
      <c r="E22" s="280">
        <f>SUM(E15:E21)</f>
        <v>0</v>
      </c>
    </row>
    <row r="23" spans="1:5" ht="12.75">
      <c r="A23" s="267"/>
      <c r="B23" s="267"/>
      <c r="C23" s="267"/>
      <c r="D23" s="267"/>
      <c r="E23" s="267"/>
    </row>
    <row r="24" spans="1:5" ht="12.75">
      <c r="A24" s="267"/>
      <c r="B24" s="267"/>
      <c r="C24" s="267"/>
      <c r="D24" s="267"/>
      <c r="E24" s="267"/>
    </row>
    <row r="25" spans="1:5" ht="15.75">
      <c r="A25" s="268" t="s">
        <v>205</v>
      </c>
      <c r="B25" s="679"/>
      <c r="C25" s="679"/>
      <c r="D25" s="679"/>
      <c r="E25" s="679"/>
    </row>
    <row r="26" spans="1:5" ht="14.25" thickBot="1">
      <c r="A26" s="267"/>
      <c r="B26" s="267"/>
      <c r="C26" s="267"/>
      <c r="D26" s="680" t="s">
        <v>198</v>
      </c>
      <c r="E26" s="680"/>
    </row>
    <row r="27" spans="1:5" ht="13.5" thickBot="1">
      <c r="A27" s="269" t="s">
        <v>197</v>
      </c>
      <c r="B27" s="270" t="s">
        <v>249</v>
      </c>
      <c r="C27" s="270" t="s">
        <v>324</v>
      </c>
      <c r="D27" s="270" t="s">
        <v>5</v>
      </c>
      <c r="E27" s="271" t="s">
        <v>98</v>
      </c>
    </row>
    <row r="28" spans="1:5" ht="12.75">
      <c r="A28" s="272" t="s">
        <v>199</v>
      </c>
      <c r="B28" s="124"/>
      <c r="C28" s="124"/>
      <c r="D28" s="124"/>
      <c r="E28" s="273">
        <f aca="true" t="shared" si="2" ref="E28:E34">SUM(B28:D28)</f>
        <v>0</v>
      </c>
    </row>
    <row r="29" spans="1:5" ht="12.75">
      <c r="A29" s="274" t="s">
        <v>213</v>
      </c>
      <c r="B29" s="125"/>
      <c r="C29" s="125"/>
      <c r="D29" s="125"/>
      <c r="E29" s="275">
        <f t="shared" si="2"/>
        <v>0</v>
      </c>
    </row>
    <row r="30" spans="1:5" ht="12.75">
      <c r="A30" s="276" t="s">
        <v>200</v>
      </c>
      <c r="B30" s="126"/>
      <c r="C30" s="126"/>
      <c r="D30" s="126"/>
      <c r="E30" s="277">
        <f t="shared" si="2"/>
        <v>0</v>
      </c>
    </row>
    <row r="31" spans="1:5" ht="12.75">
      <c r="A31" s="276" t="s">
        <v>215</v>
      </c>
      <c r="B31" s="126"/>
      <c r="C31" s="126"/>
      <c r="D31" s="126"/>
      <c r="E31" s="277">
        <f t="shared" si="2"/>
        <v>0</v>
      </c>
    </row>
    <row r="32" spans="1:5" ht="12.75">
      <c r="A32" s="276" t="s">
        <v>201</v>
      </c>
      <c r="B32" s="126"/>
      <c r="C32" s="126"/>
      <c r="D32" s="126"/>
      <c r="E32" s="277">
        <f t="shared" si="2"/>
        <v>0</v>
      </c>
    </row>
    <row r="33" spans="1:5" ht="12.75">
      <c r="A33" s="276" t="s">
        <v>202</v>
      </c>
      <c r="B33" s="126"/>
      <c r="C33" s="126"/>
      <c r="D33" s="126"/>
      <c r="E33" s="277">
        <f t="shared" si="2"/>
        <v>0</v>
      </c>
    </row>
    <row r="34" spans="1:5" ht="13.5" thickBot="1">
      <c r="A34" s="127"/>
      <c r="B34" s="128"/>
      <c r="C34" s="128"/>
      <c r="D34" s="128"/>
      <c r="E34" s="277">
        <f t="shared" si="2"/>
        <v>0</v>
      </c>
    </row>
    <row r="35" spans="1:5" ht="13.5" thickBot="1">
      <c r="A35" s="278" t="s">
        <v>204</v>
      </c>
      <c r="B35" s="279">
        <f>B28+SUM(B30:B34)</f>
        <v>0</v>
      </c>
      <c r="C35" s="279">
        <f>C28+SUM(C30:C34)</f>
        <v>0</v>
      </c>
      <c r="D35" s="279">
        <f>D28+SUM(D30:D34)</f>
        <v>0</v>
      </c>
      <c r="E35" s="280">
        <f>E28+SUM(E30:E34)</f>
        <v>0</v>
      </c>
    </row>
    <row r="36" spans="1:5" ht="13.5" thickBot="1">
      <c r="A36" s="59"/>
      <c r="B36" s="59"/>
      <c r="C36" s="59"/>
      <c r="D36" s="59"/>
      <c r="E36" s="59"/>
    </row>
    <row r="37" spans="1:5" ht="13.5" thickBot="1">
      <c r="A37" s="269" t="s">
        <v>203</v>
      </c>
      <c r="B37" s="270" t="s">
        <v>249</v>
      </c>
      <c r="C37" s="270" t="s">
        <v>324</v>
      </c>
      <c r="D37" s="270" t="s">
        <v>5</v>
      </c>
      <c r="E37" s="271" t="s">
        <v>98</v>
      </c>
    </row>
    <row r="38" spans="1:5" ht="12.75">
      <c r="A38" s="272" t="s">
        <v>209</v>
      </c>
      <c r="B38" s="124"/>
      <c r="C38" s="124"/>
      <c r="D38" s="124"/>
      <c r="E38" s="273">
        <f aca="true" t="shared" si="3" ref="E38:E44">SUM(B38:D38)</f>
        <v>0</v>
      </c>
    </row>
    <row r="39" spans="1:5" ht="12.75">
      <c r="A39" s="281" t="s">
        <v>210</v>
      </c>
      <c r="B39" s="126"/>
      <c r="C39" s="126"/>
      <c r="D39" s="126"/>
      <c r="E39" s="277">
        <f t="shared" si="3"/>
        <v>0</v>
      </c>
    </row>
    <row r="40" spans="1:5" ht="12.75">
      <c r="A40" s="276" t="s">
        <v>211</v>
      </c>
      <c r="B40" s="126"/>
      <c r="C40" s="126"/>
      <c r="D40" s="126"/>
      <c r="E40" s="277">
        <f t="shared" si="3"/>
        <v>0</v>
      </c>
    </row>
    <row r="41" spans="1:5" ht="12.75">
      <c r="A41" s="276" t="s">
        <v>212</v>
      </c>
      <c r="B41" s="126"/>
      <c r="C41" s="126"/>
      <c r="D41" s="126"/>
      <c r="E41" s="277">
        <f t="shared" si="3"/>
        <v>0</v>
      </c>
    </row>
    <row r="42" spans="1:5" ht="12.75">
      <c r="A42" s="129"/>
      <c r="B42" s="126"/>
      <c r="C42" s="126"/>
      <c r="D42" s="126"/>
      <c r="E42" s="277">
        <f t="shared" si="3"/>
        <v>0</v>
      </c>
    </row>
    <row r="43" spans="1:5" ht="12.75">
      <c r="A43" s="129"/>
      <c r="B43" s="126"/>
      <c r="C43" s="126"/>
      <c r="D43" s="126"/>
      <c r="E43" s="277">
        <f t="shared" si="3"/>
        <v>0</v>
      </c>
    </row>
    <row r="44" spans="1:5" ht="13.5" thickBot="1">
      <c r="A44" s="127"/>
      <c r="B44" s="128"/>
      <c r="C44" s="128"/>
      <c r="D44" s="128"/>
      <c r="E44" s="277">
        <f t="shared" si="3"/>
        <v>0</v>
      </c>
    </row>
    <row r="45" spans="1:5" ht="13.5" thickBot="1">
      <c r="A45" s="278" t="s">
        <v>100</v>
      </c>
      <c r="B45" s="279">
        <f>SUM(B38:B44)</f>
        <v>0</v>
      </c>
      <c r="C45" s="279">
        <f>SUM(C38:C44)</f>
        <v>0</v>
      </c>
      <c r="D45" s="279">
        <f>SUM(D38:D44)</f>
        <v>0</v>
      </c>
      <c r="E45" s="280">
        <f>SUM(E38:E44)</f>
        <v>0</v>
      </c>
    </row>
    <row r="46" spans="1:5" ht="12.75">
      <c r="A46" s="267"/>
      <c r="B46" s="267"/>
      <c r="C46" s="267"/>
      <c r="D46" s="267"/>
      <c r="E46" s="267"/>
    </row>
    <row r="47" spans="1:5" ht="15.75">
      <c r="A47" s="688" t="s">
        <v>6</v>
      </c>
      <c r="B47" s="688"/>
      <c r="C47" s="688"/>
      <c r="D47" s="688"/>
      <c r="E47" s="688"/>
    </row>
    <row r="48" spans="1:5" ht="13.5" thickBot="1">
      <c r="A48" s="267"/>
      <c r="B48" s="267"/>
      <c r="C48" s="267"/>
      <c r="D48" s="267"/>
      <c r="E48" s="267"/>
    </row>
    <row r="49" spans="1:8" ht="13.5" thickBot="1">
      <c r="A49" s="693" t="s">
        <v>206</v>
      </c>
      <c r="B49" s="694"/>
      <c r="C49" s="695"/>
      <c r="D49" s="691" t="s">
        <v>216</v>
      </c>
      <c r="E49" s="692"/>
      <c r="H49" s="57"/>
    </row>
    <row r="50" spans="1:5" ht="12.75">
      <c r="A50" s="696"/>
      <c r="B50" s="697"/>
      <c r="C50" s="698"/>
      <c r="D50" s="684"/>
      <c r="E50" s="685"/>
    </row>
    <row r="51" spans="1:5" ht="13.5" thickBot="1">
      <c r="A51" s="699"/>
      <c r="B51" s="700"/>
      <c r="C51" s="701"/>
      <c r="D51" s="686"/>
      <c r="E51" s="687"/>
    </row>
    <row r="52" spans="1:5" ht="13.5" thickBot="1">
      <c r="A52" s="681" t="s">
        <v>100</v>
      </c>
      <c r="B52" s="682"/>
      <c r="C52" s="683"/>
      <c r="D52" s="689">
        <f>SUM(D50:E51)</f>
        <v>0</v>
      </c>
      <c r="E52" s="690"/>
    </row>
  </sheetData>
  <sheetProtection sheet="1"/>
  <mergeCells count="13"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  <mergeCell ref="B2:E2"/>
    <mergeCell ref="B25:E25"/>
    <mergeCell ref="D3:E3"/>
    <mergeCell ref="D26:E26"/>
  </mergeCells>
  <conditionalFormatting sqref="E5:E12 B12:D12 B22:E22 E15:E21 E28:E35 B35:D35 E38:E45 B45:D45 D52:E52">
    <cfRule type="cellIs" priority="1" dxfId="0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……/2013. (….)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99"/>
  <sheetViews>
    <sheetView zoomScale="115" zoomScaleNormal="115" workbookViewId="0" topLeftCell="A1">
      <selection activeCell="D98" sqref="D98"/>
    </sheetView>
  </sheetViews>
  <sheetFormatPr defaultColWidth="9.00390625" defaultRowHeight="12.75"/>
  <cols>
    <col min="1" max="1" width="9.625" style="583" customWidth="1"/>
    <col min="2" max="2" width="9.625" style="584" customWidth="1"/>
    <col min="3" max="3" width="72.00390625" style="584" customWidth="1"/>
    <col min="4" max="4" width="25.00390625" style="585" customWidth="1"/>
    <col min="5" max="16384" width="9.375" style="3" customWidth="1"/>
  </cols>
  <sheetData>
    <row r="1" spans="1:4" s="2" customFormat="1" ht="16.5" customHeight="1" thickBot="1">
      <c r="A1" s="282"/>
      <c r="B1" s="283"/>
      <c r="C1" s="284"/>
      <c r="D1" s="319" t="s">
        <v>15</v>
      </c>
    </row>
    <row r="2" spans="1:4" s="130" customFormat="1" ht="25.5" customHeight="1">
      <c r="A2" s="702" t="s">
        <v>359</v>
      </c>
      <c r="B2" s="703"/>
      <c r="C2" s="497" t="s">
        <v>358</v>
      </c>
      <c r="D2" s="511" t="s">
        <v>101</v>
      </c>
    </row>
    <row r="3" spans="1:4" s="130" customFormat="1" ht="16.5" thickBot="1">
      <c r="A3" s="285" t="s">
        <v>331</v>
      </c>
      <c r="B3" s="286"/>
      <c r="C3" s="498" t="s">
        <v>102</v>
      </c>
      <c r="D3" s="512" t="s">
        <v>103</v>
      </c>
    </row>
    <row r="4" spans="1:4" s="131" customFormat="1" ht="15.75" customHeight="1" thickBot="1">
      <c r="A4" s="287"/>
      <c r="B4" s="287"/>
      <c r="C4" s="287"/>
      <c r="D4" s="288" t="s">
        <v>104</v>
      </c>
    </row>
    <row r="5" spans="1:4" ht="13.5" thickBot="1">
      <c r="A5" s="704" t="s">
        <v>332</v>
      </c>
      <c r="B5" s="705"/>
      <c r="C5" s="289" t="s">
        <v>105</v>
      </c>
      <c r="D5" s="513" t="s">
        <v>106</v>
      </c>
    </row>
    <row r="6" spans="1:4" s="80" customFormat="1" ht="12.75" customHeight="1" thickBot="1">
      <c r="A6" s="249">
        <v>1</v>
      </c>
      <c r="B6" s="250">
        <v>2</v>
      </c>
      <c r="C6" s="250">
        <v>3</v>
      </c>
      <c r="D6" s="251">
        <v>4</v>
      </c>
    </row>
    <row r="7" spans="1:4" s="80" customFormat="1" ht="15.75" customHeight="1" thickBot="1">
      <c r="A7" s="290"/>
      <c r="B7" s="291"/>
      <c r="C7" s="291" t="s">
        <v>107</v>
      </c>
      <c r="D7" s="514"/>
    </row>
    <row r="8" spans="1:4" s="80" customFormat="1" ht="12" customHeight="1" thickBot="1">
      <c r="A8" s="249" t="s">
        <v>65</v>
      </c>
      <c r="B8" s="292"/>
      <c r="C8" s="398" t="s">
        <v>333</v>
      </c>
      <c r="D8" s="441">
        <f>+D9+D14</f>
        <v>7200</v>
      </c>
    </row>
    <row r="9" spans="1:4" s="132" customFormat="1" ht="12" customHeight="1" thickBot="1">
      <c r="A9" s="249" t="s">
        <v>66</v>
      </c>
      <c r="B9" s="292"/>
      <c r="C9" s="499" t="s">
        <v>7</v>
      </c>
      <c r="D9" s="441">
        <f>SUM(D10:D13)</f>
        <v>3200</v>
      </c>
    </row>
    <row r="10" spans="1:4" s="133" customFormat="1" ht="12" customHeight="1">
      <c r="A10" s="293"/>
      <c r="B10" s="294" t="s">
        <v>170</v>
      </c>
      <c r="C10" s="500" t="s">
        <v>109</v>
      </c>
      <c r="D10" s="439">
        <v>3200</v>
      </c>
    </row>
    <row r="11" spans="1:4" s="133" customFormat="1" ht="12" customHeight="1">
      <c r="A11" s="293"/>
      <c r="B11" s="294" t="s">
        <v>171</v>
      </c>
      <c r="C11" s="501" t="s">
        <v>139</v>
      </c>
      <c r="D11" s="439"/>
    </row>
    <row r="12" spans="1:4" s="133" customFormat="1" ht="12" customHeight="1">
      <c r="A12" s="293"/>
      <c r="B12" s="294" t="s">
        <v>172</v>
      </c>
      <c r="C12" s="501" t="s">
        <v>251</v>
      </c>
      <c r="D12" s="439"/>
    </row>
    <row r="13" spans="1:4" s="133" customFormat="1" ht="12" customHeight="1" thickBot="1">
      <c r="A13" s="293"/>
      <c r="B13" s="294" t="s">
        <v>173</v>
      </c>
      <c r="C13" s="502" t="s">
        <v>252</v>
      </c>
      <c r="D13" s="439"/>
    </row>
    <row r="14" spans="1:4" s="132" customFormat="1" ht="12" customHeight="1" thickBot="1">
      <c r="A14" s="249" t="s">
        <v>67</v>
      </c>
      <c r="B14" s="292"/>
      <c r="C14" s="499" t="s">
        <v>253</v>
      </c>
      <c r="D14" s="441">
        <f>SUM(D15:D22)</f>
        <v>4000</v>
      </c>
    </row>
    <row r="15" spans="1:4" s="132" customFormat="1" ht="12" customHeight="1">
      <c r="A15" s="295"/>
      <c r="B15" s="294" t="s">
        <v>144</v>
      </c>
      <c r="C15" s="500" t="s">
        <v>258</v>
      </c>
      <c r="D15" s="515"/>
    </row>
    <row r="16" spans="1:4" s="132" customFormat="1" ht="12" customHeight="1">
      <c r="A16" s="293"/>
      <c r="B16" s="294" t="s">
        <v>145</v>
      </c>
      <c r="C16" s="501" t="s">
        <v>259</v>
      </c>
      <c r="D16" s="439"/>
    </row>
    <row r="17" spans="1:4" s="132" customFormat="1" ht="12" customHeight="1">
      <c r="A17" s="293"/>
      <c r="B17" s="294" t="s">
        <v>146</v>
      </c>
      <c r="C17" s="501" t="s">
        <v>260</v>
      </c>
      <c r="D17" s="439">
        <v>700</v>
      </c>
    </row>
    <row r="18" spans="1:4" s="132" customFormat="1" ht="12" customHeight="1">
      <c r="A18" s="293"/>
      <c r="B18" s="294" t="s">
        <v>147</v>
      </c>
      <c r="C18" s="501" t="s">
        <v>261</v>
      </c>
      <c r="D18" s="439">
        <v>3300</v>
      </c>
    </row>
    <row r="19" spans="1:4" s="132" customFormat="1" ht="12" customHeight="1">
      <c r="A19" s="293"/>
      <c r="B19" s="294" t="s">
        <v>254</v>
      </c>
      <c r="C19" s="501" t="s">
        <v>262</v>
      </c>
      <c r="D19" s="439"/>
    </row>
    <row r="20" spans="1:4" s="132" customFormat="1" ht="12" customHeight="1">
      <c r="A20" s="296"/>
      <c r="B20" s="294" t="s">
        <v>255</v>
      </c>
      <c r="C20" s="501" t="s">
        <v>364</v>
      </c>
      <c r="D20" s="516"/>
    </row>
    <row r="21" spans="1:4" s="133" customFormat="1" ht="12" customHeight="1">
      <c r="A21" s="293"/>
      <c r="B21" s="294" t="s">
        <v>256</v>
      </c>
      <c r="C21" s="501" t="s">
        <v>263</v>
      </c>
      <c r="D21" s="439"/>
    </row>
    <row r="22" spans="1:4" s="133" customFormat="1" ht="12" customHeight="1" thickBot="1">
      <c r="A22" s="297"/>
      <c r="B22" s="298" t="s">
        <v>257</v>
      </c>
      <c r="C22" s="502" t="s">
        <v>264</v>
      </c>
      <c r="D22" s="440"/>
    </row>
    <row r="23" spans="1:4" s="133" customFormat="1" ht="12" customHeight="1" thickBot="1">
      <c r="A23" s="249" t="s">
        <v>68</v>
      </c>
      <c r="B23" s="299"/>
      <c r="C23" s="499" t="s">
        <v>365</v>
      </c>
      <c r="D23" s="471"/>
    </row>
    <row r="24" spans="1:4" s="132" customFormat="1" ht="12" customHeight="1" thickBot="1">
      <c r="A24" s="249" t="s">
        <v>69</v>
      </c>
      <c r="B24" s="292"/>
      <c r="C24" s="499" t="s">
        <v>8</v>
      </c>
      <c r="D24" s="441">
        <f>SUM(D25:D32)</f>
        <v>107073</v>
      </c>
    </row>
    <row r="25" spans="1:4" s="133" customFormat="1" ht="12" customHeight="1">
      <c r="A25" s="293"/>
      <c r="B25" s="294" t="s">
        <v>148</v>
      </c>
      <c r="C25" s="500" t="s">
        <v>9</v>
      </c>
      <c r="D25" s="114">
        <v>82223</v>
      </c>
    </row>
    <row r="26" spans="1:4" s="133" customFormat="1" ht="12" customHeight="1">
      <c r="A26" s="293"/>
      <c r="B26" s="294" t="s">
        <v>149</v>
      </c>
      <c r="C26" s="501" t="s">
        <v>275</v>
      </c>
      <c r="D26" s="114"/>
    </row>
    <row r="27" spans="1:4" s="133" customFormat="1" ht="12" customHeight="1">
      <c r="A27" s="293"/>
      <c r="B27" s="294" t="s">
        <v>150</v>
      </c>
      <c r="C27" s="501" t="s">
        <v>153</v>
      </c>
      <c r="D27" s="114">
        <v>24850</v>
      </c>
    </row>
    <row r="28" spans="1:4" s="133" customFormat="1" ht="12" customHeight="1">
      <c r="A28" s="293"/>
      <c r="B28" s="294" t="s">
        <v>268</v>
      </c>
      <c r="C28" s="501" t="s">
        <v>276</v>
      </c>
      <c r="D28" s="114"/>
    </row>
    <row r="29" spans="1:4" s="133" customFormat="1" ht="12" customHeight="1">
      <c r="A29" s="293"/>
      <c r="B29" s="294" t="s">
        <v>269</v>
      </c>
      <c r="C29" s="501" t="s">
        <v>277</v>
      </c>
      <c r="D29" s="114"/>
    </row>
    <row r="30" spans="1:4" s="133" customFormat="1" ht="12" customHeight="1">
      <c r="A30" s="293"/>
      <c r="B30" s="294" t="s">
        <v>270</v>
      </c>
      <c r="C30" s="501" t="s">
        <v>278</v>
      </c>
      <c r="D30" s="114"/>
    </row>
    <row r="31" spans="1:4" s="133" customFormat="1" ht="12" customHeight="1">
      <c r="A31" s="293"/>
      <c r="B31" s="294" t="s">
        <v>271</v>
      </c>
      <c r="C31" s="501" t="s">
        <v>366</v>
      </c>
      <c r="D31" s="114"/>
    </row>
    <row r="32" spans="1:4" s="133" customFormat="1" ht="12" customHeight="1" thickBot="1">
      <c r="A32" s="297"/>
      <c r="B32" s="298" t="s">
        <v>272</v>
      </c>
      <c r="C32" s="503" t="s">
        <v>334</v>
      </c>
      <c r="D32" s="517"/>
    </row>
    <row r="33" spans="1:4" s="133" customFormat="1" ht="12" customHeight="1" thickBot="1">
      <c r="A33" s="257" t="s">
        <v>70</v>
      </c>
      <c r="B33" s="165"/>
      <c r="C33" s="398" t="s">
        <v>520</v>
      </c>
      <c r="D33" s="441">
        <f>+D34+D40</f>
        <v>9052</v>
      </c>
    </row>
    <row r="34" spans="1:4" s="133" customFormat="1" ht="12" customHeight="1">
      <c r="A34" s="295"/>
      <c r="B34" s="208" t="s">
        <v>151</v>
      </c>
      <c r="C34" s="573" t="s">
        <v>506</v>
      </c>
      <c r="D34" s="534">
        <f>SUM(D35:D39)</f>
        <v>9052</v>
      </c>
    </row>
    <row r="35" spans="1:4" s="133" customFormat="1" ht="12" customHeight="1">
      <c r="A35" s="293"/>
      <c r="B35" s="190" t="s">
        <v>154</v>
      </c>
      <c r="C35" s="501" t="s">
        <v>367</v>
      </c>
      <c r="D35" s="439">
        <v>3850</v>
      </c>
    </row>
    <row r="36" spans="1:4" s="133" customFormat="1" ht="12" customHeight="1">
      <c r="A36" s="293"/>
      <c r="B36" s="190" t="s">
        <v>155</v>
      </c>
      <c r="C36" s="501" t="s">
        <v>368</v>
      </c>
      <c r="D36" s="439"/>
    </row>
    <row r="37" spans="1:4" s="133" customFormat="1" ht="12" customHeight="1">
      <c r="A37" s="293"/>
      <c r="B37" s="190" t="s">
        <v>156</v>
      </c>
      <c r="C37" s="501" t="s">
        <v>369</v>
      </c>
      <c r="D37" s="439"/>
    </row>
    <row r="38" spans="1:4" s="133" customFormat="1" ht="12" customHeight="1">
      <c r="A38" s="293"/>
      <c r="B38" s="190" t="s">
        <v>157</v>
      </c>
      <c r="C38" s="501" t="s">
        <v>370</v>
      </c>
      <c r="D38" s="439"/>
    </row>
    <row r="39" spans="1:4" s="133" customFormat="1" ht="12" customHeight="1">
      <c r="A39" s="293"/>
      <c r="B39" s="190" t="s">
        <v>280</v>
      </c>
      <c r="C39" s="501" t="s">
        <v>542</v>
      </c>
      <c r="D39" s="439">
        <v>5202</v>
      </c>
    </row>
    <row r="40" spans="1:4" s="133" customFormat="1" ht="12" customHeight="1">
      <c r="A40" s="293"/>
      <c r="B40" s="190" t="s">
        <v>152</v>
      </c>
      <c r="C40" s="504" t="s">
        <v>508</v>
      </c>
      <c r="D40" s="533">
        <f>SUM(D41:D45)</f>
        <v>0</v>
      </c>
    </row>
    <row r="41" spans="1:4" s="133" customFormat="1" ht="12" customHeight="1">
      <c r="A41" s="293"/>
      <c r="B41" s="190" t="s">
        <v>160</v>
      </c>
      <c r="C41" s="501" t="s">
        <v>367</v>
      </c>
      <c r="D41" s="439"/>
    </row>
    <row r="42" spans="1:4" s="133" customFormat="1" ht="12" customHeight="1">
      <c r="A42" s="293"/>
      <c r="B42" s="190" t="s">
        <v>161</v>
      </c>
      <c r="C42" s="501" t="s">
        <v>368</v>
      </c>
      <c r="D42" s="439"/>
    </row>
    <row r="43" spans="1:4" s="133" customFormat="1" ht="12" customHeight="1">
      <c r="A43" s="293"/>
      <c r="B43" s="190" t="s">
        <v>162</v>
      </c>
      <c r="C43" s="501" t="s">
        <v>369</v>
      </c>
      <c r="D43" s="439"/>
    </row>
    <row r="44" spans="1:4" s="133" customFormat="1" ht="12" customHeight="1">
      <c r="A44" s="293"/>
      <c r="B44" s="190" t="s">
        <v>163</v>
      </c>
      <c r="C44" s="501" t="s">
        <v>370</v>
      </c>
      <c r="D44" s="439"/>
    </row>
    <row r="45" spans="1:4" s="133" customFormat="1" ht="12" customHeight="1" thickBot="1">
      <c r="A45" s="300"/>
      <c r="B45" s="209" t="s">
        <v>281</v>
      </c>
      <c r="C45" s="502" t="s">
        <v>509</v>
      </c>
      <c r="D45" s="518"/>
    </row>
    <row r="46" spans="1:4" s="132" customFormat="1" ht="12" customHeight="1" thickBot="1">
      <c r="A46" s="257" t="s">
        <v>71</v>
      </c>
      <c r="B46" s="292"/>
      <c r="C46" s="499" t="s">
        <v>371</v>
      </c>
      <c r="D46" s="441">
        <f>+D47+D48</f>
        <v>27300</v>
      </c>
    </row>
    <row r="47" spans="1:4" s="133" customFormat="1" ht="12" customHeight="1">
      <c r="A47" s="293"/>
      <c r="B47" s="190" t="s">
        <v>158</v>
      </c>
      <c r="C47" s="500" t="s">
        <v>208</v>
      </c>
      <c r="D47" s="439"/>
    </row>
    <row r="48" spans="1:4" s="133" customFormat="1" ht="12" customHeight="1" thickBot="1">
      <c r="A48" s="293"/>
      <c r="B48" s="190" t="s">
        <v>159</v>
      </c>
      <c r="C48" s="502" t="s">
        <v>11</v>
      </c>
      <c r="D48" s="439">
        <v>27300</v>
      </c>
    </row>
    <row r="49" spans="1:4" s="133" customFormat="1" ht="12" customHeight="1" thickBot="1">
      <c r="A49" s="249" t="s">
        <v>72</v>
      </c>
      <c r="B49" s="292"/>
      <c r="C49" s="499" t="s">
        <v>10</v>
      </c>
      <c r="D49" s="441">
        <f>+D50+D51+D52</f>
        <v>44000</v>
      </c>
    </row>
    <row r="50" spans="1:4" s="133" customFormat="1" ht="12" customHeight="1">
      <c r="A50" s="301"/>
      <c r="B50" s="190" t="s">
        <v>285</v>
      </c>
      <c r="C50" s="500" t="s">
        <v>283</v>
      </c>
      <c r="D50" s="438"/>
    </row>
    <row r="51" spans="1:4" s="133" customFormat="1" ht="12" customHeight="1">
      <c r="A51" s="301"/>
      <c r="B51" s="190" t="s">
        <v>286</v>
      </c>
      <c r="C51" s="501" t="s">
        <v>284</v>
      </c>
      <c r="D51" s="438"/>
    </row>
    <row r="52" spans="1:4" s="133" customFormat="1" ht="12" customHeight="1" thickBot="1">
      <c r="A52" s="293"/>
      <c r="B52" s="190" t="s">
        <v>434</v>
      </c>
      <c r="C52" s="503" t="s">
        <v>373</v>
      </c>
      <c r="D52" s="439">
        <v>44000</v>
      </c>
    </row>
    <row r="53" spans="1:4" s="133" customFormat="1" ht="12" customHeight="1" thickBot="1">
      <c r="A53" s="257" t="s">
        <v>73</v>
      </c>
      <c r="B53" s="302"/>
      <c r="C53" s="398" t="s">
        <v>374</v>
      </c>
      <c r="D53" s="519"/>
    </row>
    <row r="54" spans="1:4" s="132" customFormat="1" ht="12" customHeight="1" thickBot="1">
      <c r="A54" s="303" t="s">
        <v>74</v>
      </c>
      <c r="B54" s="304"/>
      <c r="C54" s="398" t="s">
        <v>521</v>
      </c>
      <c r="D54" s="520">
        <f>+D9+D14+D23+D24+D33+D46+D49+D53</f>
        <v>194625</v>
      </c>
    </row>
    <row r="55" spans="1:4" s="132" customFormat="1" ht="12" customHeight="1" thickBot="1">
      <c r="A55" s="249" t="s">
        <v>75</v>
      </c>
      <c r="B55" s="210"/>
      <c r="C55" s="398" t="s">
        <v>377</v>
      </c>
      <c r="D55" s="521">
        <f>+D56+D57</f>
        <v>0</v>
      </c>
    </row>
    <row r="56" spans="1:4" s="132" customFormat="1" ht="12" customHeight="1">
      <c r="A56" s="295"/>
      <c r="B56" s="208" t="s">
        <v>217</v>
      </c>
      <c r="C56" s="574" t="s">
        <v>12</v>
      </c>
      <c r="D56" s="522"/>
    </row>
    <row r="57" spans="1:4" s="132" customFormat="1" ht="12" customHeight="1" thickBot="1">
      <c r="A57" s="300"/>
      <c r="B57" s="209" t="s">
        <v>218</v>
      </c>
      <c r="C57" s="575" t="s">
        <v>13</v>
      </c>
      <c r="D57" s="118"/>
    </row>
    <row r="58" spans="1:4" s="133" customFormat="1" ht="12" customHeight="1" thickBot="1">
      <c r="A58" s="305" t="s">
        <v>76</v>
      </c>
      <c r="B58" s="576"/>
      <c r="C58" s="577" t="s">
        <v>14</v>
      </c>
      <c r="D58" s="441">
        <f>+D54+D55</f>
        <v>194625</v>
      </c>
    </row>
    <row r="59" spans="1:4" s="133" customFormat="1" ht="15" customHeight="1">
      <c r="A59" s="306"/>
      <c r="B59" s="306"/>
      <c r="C59" s="307"/>
      <c r="D59" s="523"/>
    </row>
    <row r="60" spans="1:4" ht="13.5" thickBot="1">
      <c r="A60" s="308"/>
      <c r="B60" s="309"/>
      <c r="C60" s="309"/>
      <c r="D60" s="524"/>
    </row>
    <row r="61" spans="1:4" s="80" customFormat="1" ht="16.5" customHeight="1" thickBot="1">
      <c r="A61" s="310"/>
      <c r="B61" s="311"/>
      <c r="C61" s="312" t="s">
        <v>111</v>
      </c>
      <c r="D61" s="525"/>
    </row>
    <row r="62" spans="1:4" s="134" customFormat="1" ht="12" customHeight="1" thickBot="1">
      <c r="A62" s="257" t="s">
        <v>65</v>
      </c>
      <c r="B62" s="23"/>
      <c r="C62" s="165" t="s">
        <v>35</v>
      </c>
      <c r="D62" s="441">
        <f>SUM(D63:D67)</f>
        <v>123325</v>
      </c>
    </row>
    <row r="63" spans="1:4" ht="12" customHeight="1">
      <c r="A63" s="313"/>
      <c r="B63" s="207" t="s">
        <v>164</v>
      </c>
      <c r="C63" s="490" t="s">
        <v>96</v>
      </c>
      <c r="D63" s="526">
        <v>33352</v>
      </c>
    </row>
    <row r="64" spans="1:4" ht="12" customHeight="1">
      <c r="A64" s="314"/>
      <c r="B64" s="190" t="s">
        <v>165</v>
      </c>
      <c r="C64" s="491" t="s">
        <v>290</v>
      </c>
      <c r="D64" s="527">
        <v>9090</v>
      </c>
    </row>
    <row r="65" spans="1:4" ht="12" customHeight="1">
      <c r="A65" s="314"/>
      <c r="B65" s="190" t="s">
        <v>166</v>
      </c>
      <c r="C65" s="491" t="s">
        <v>207</v>
      </c>
      <c r="D65" s="528">
        <v>41650</v>
      </c>
    </row>
    <row r="66" spans="1:4" ht="12" customHeight="1">
      <c r="A66" s="314"/>
      <c r="B66" s="190" t="s">
        <v>167</v>
      </c>
      <c r="C66" s="491" t="s">
        <v>291</v>
      </c>
      <c r="D66" s="528">
        <v>15600</v>
      </c>
    </row>
    <row r="67" spans="1:4" ht="12" customHeight="1">
      <c r="A67" s="314"/>
      <c r="B67" s="190" t="s">
        <v>178</v>
      </c>
      <c r="C67" s="491" t="s">
        <v>292</v>
      </c>
      <c r="D67" s="528">
        <v>23633</v>
      </c>
    </row>
    <row r="68" spans="1:4" ht="12" customHeight="1">
      <c r="A68" s="314"/>
      <c r="B68" s="190" t="s">
        <v>168</v>
      </c>
      <c r="C68" s="491" t="s">
        <v>314</v>
      </c>
      <c r="D68" s="527"/>
    </row>
    <row r="69" spans="1:4" ht="12" customHeight="1">
      <c r="A69" s="314"/>
      <c r="B69" s="190" t="s">
        <v>169</v>
      </c>
      <c r="C69" s="492" t="s">
        <v>16</v>
      </c>
      <c r="D69" s="528"/>
    </row>
    <row r="70" spans="1:4" ht="12" customHeight="1">
      <c r="A70" s="314"/>
      <c r="B70" s="190" t="s">
        <v>179</v>
      </c>
      <c r="C70" s="505" t="s">
        <v>522</v>
      </c>
      <c r="D70" s="528">
        <v>23633</v>
      </c>
    </row>
    <row r="71" spans="1:4" ht="12" customHeight="1">
      <c r="A71" s="314"/>
      <c r="B71" s="190" t="s">
        <v>180</v>
      </c>
      <c r="C71" s="505" t="s">
        <v>17</v>
      </c>
      <c r="D71" s="528"/>
    </row>
    <row r="72" spans="1:4" ht="12" customHeight="1">
      <c r="A72" s="314"/>
      <c r="B72" s="190" t="s">
        <v>181</v>
      </c>
      <c r="C72" s="505" t="s">
        <v>523</v>
      </c>
      <c r="D72" s="528"/>
    </row>
    <row r="73" spans="1:4" ht="12" customHeight="1">
      <c r="A73" s="314"/>
      <c r="B73" s="190" t="s">
        <v>182</v>
      </c>
      <c r="C73" s="493" t="s">
        <v>18</v>
      </c>
      <c r="D73" s="528"/>
    </row>
    <row r="74" spans="1:4" ht="12" customHeight="1">
      <c r="A74" s="314"/>
      <c r="B74" s="190" t="s">
        <v>184</v>
      </c>
      <c r="C74" s="494" t="s">
        <v>19</v>
      </c>
      <c r="D74" s="528"/>
    </row>
    <row r="75" spans="1:4" ht="12" customHeight="1" thickBot="1">
      <c r="A75" s="315"/>
      <c r="B75" s="211" t="s">
        <v>293</v>
      </c>
      <c r="C75" s="495" t="s">
        <v>20</v>
      </c>
      <c r="D75" s="529"/>
    </row>
    <row r="76" spans="1:4" ht="12" customHeight="1" thickBot="1">
      <c r="A76" s="257" t="s">
        <v>66</v>
      </c>
      <c r="B76" s="23"/>
      <c r="C76" s="496" t="s">
        <v>34</v>
      </c>
      <c r="D76" s="521">
        <f>SUM(D77:D79)</f>
        <v>71300</v>
      </c>
    </row>
    <row r="77" spans="1:4" s="134" customFormat="1" ht="12" customHeight="1">
      <c r="A77" s="313"/>
      <c r="B77" s="207" t="s">
        <v>170</v>
      </c>
      <c r="C77" s="574" t="s">
        <v>21</v>
      </c>
      <c r="D77" s="111">
        <v>27800</v>
      </c>
    </row>
    <row r="78" spans="1:4" ht="12" customHeight="1">
      <c r="A78" s="314"/>
      <c r="B78" s="190" t="s">
        <v>171</v>
      </c>
      <c r="C78" s="501" t="s">
        <v>294</v>
      </c>
      <c r="D78" s="114">
        <v>43500</v>
      </c>
    </row>
    <row r="79" spans="1:4" ht="12" customHeight="1">
      <c r="A79" s="314"/>
      <c r="B79" s="190" t="s">
        <v>172</v>
      </c>
      <c r="C79" s="501" t="s">
        <v>406</v>
      </c>
      <c r="D79" s="114"/>
    </row>
    <row r="80" spans="1:4" ht="12" customHeight="1">
      <c r="A80" s="314"/>
      <c r="B80" s="190" t="s">
        <v>173</v>
      </c>
      <c r="C80" s="501" t="s">
        <v>22</v>
      </c>
      <c r="D80" s="114"/>
    </row>
    <row r="81" spans="1:4" ht="12" customHeight="1">
      <c r="A81" s="314"/>
      <c r="B81" s="190" t="s">
        <v>174</v>
      </c>
      <c r="C81" s="505" t="s">
        <v>27</v>
      </c>
      <c r="D81" s="114"/>
    </row>
    <row r="82" spans="1:4" ht="12" customHeight="1">
      <c r="A82" s="314"/>
      <c r="B82" s="190" t="s">
        <v>183</v>
      </c>
      <c r="C82" s="505" t="s">
        <v>26</v>
      </c>
      <c r="D82" s="114"/>
    </row>
    <row r="83" spans="1:4" ht="12" customHeight="1">
      <c r="A83" s="314"/>
      <c r="B83" s="190" t="s">
        <v>185</v>
      </c>
      <c r="C83" s="505" t="s">
        <v>25</v>
      </c>
      <c r="D83" s="114"/>
    </row>
    <row r="84" spans="1:4" s="134" customFormat="1" ht="12" customHeight="1">
      <c r="A84" s="314"/>
      <c r="B84" s="190" t="s">
        <v>295</v>
      </c>
      <c r="C84" s="505" t="s">
        <v>24</v>
      </c>
      <c r="D84" s="114"/>
    </row>
    <row r="85" spans="1:12" ht="12" customHeight="1">
      <c r="A85" s="314"/>
      <c r="B85" s="190" t="s">
        <v>296</v>
      </c>
      <c r="C85" s="505" t="s">
        <v>23</v>
      </c>
      <c r="D85" s="114"/>
      <c r="L85" s="320"/>
    </row>
    <row r="86" spans="1:4" ht="21" customHeight="1" thickBot="1">
      <c r="A86" s="314"/>
      <c r="B86" s="190" t="s">
        <v>297</v>
      </c>
      <c r="C86" s="578" t="s">
        <v>28</v>
      </c>
      <c r="D86" s="114"/>
    </row>
    <row r="87" spans="1:4" ht="12" customHeight="1" thickBot="1">
      <c r="A87" s="487" t="s">
        <v>67</v>
      </c>
      <c r="B87" s="25"/>
      <c r="C87" s="506" t="s">
        <v>29</v>
      </c>
      <c r="D87" s="530">
        <f>+D88+D89</f>
        <v>0</v>
      </c>
    </row>
    <row r="88" spans="1:4" s="134" customFormat="1" ht="12" customHeight="1">
      <c r="A88" s="488"/>
      <c r="B88" s="208" t="s">
        <v>144</v>
      </c>
      <c r="C88" s="507" t="s">
        <v>112</v>
      </c>
      <c r="D88" s="535"/>
    </row>
    <row r="89" spans="1:4" s="134" customFormat="1" ht="12" customHeight="1" thickBot="1">
      <c r="A89" s="489"/>
      <c r="B89" s="209" t="s">
        <v>145</v>
      </c>
      <c r="C89" s="508" t="s">
        <v>113</v>
      </c>
      <c r="D89" s="518"/>
    </row>
    <row r="90" spans="1:4" s="134" customFormat="1" ht="12" customHeight="1" thickBot="1">
      <c r="A90" s="509" t="s">
        <v>68</v>
      </c>
      <c r="B90" s="510"/>
      <c r="C90" s="499" t="s">
        <v>411</v>
      </c>
      <c r="D90" s="586"/>
    </row>
    <row r="91" spans="1:4" s="134" customFormat="1" ht="12" customHeight="1" thickBot="1">
      <c r="A91" s="257" t="s">
        <v>69</v>
      </c>
      <c r="B91" s="224"/>
      <c r="C91" s="579" t="s">
        <v>361</v>
      </c>
      <c r="D91" s="471"/>
    </row>
    <row r="92" spans="1:4" s="134" customFormat="1" ht="12" customHeight="1" thickBot="1">
      <c r="A92" s="257" t="s">
        <v>70</v>
      </c>
      <c r="B92" s="23"/>
      <c r="C92" s="398" t="s">
        <v>30</v>
      </c>
      <c r="D92" s="531">
        <f>+D62+D76+D87+D90+D91</f>
        <v>194625</v>
      </c>
    </row>
    <row r="93" spans="1:4" s="134" customFormat="1" ht="12" customHeight="1" thickBot="1">
      <c r="A93" s="257" t="s">
        <v>71</v>
      </c>
      <c r="B93" s="23"/>
      <c r="C93" s="398" t="s">
        <v>33</v>
      </c>
      <c r="D93" s="441">
        <f>+D94+D95</f>
        <v>0</v>
      </c>
    </row>
    <row r="94" spans="1:4" ht="12.75" customHeight="1">
      <c r="A94" s="313"/>
      <c r="B94" s="190" t="s">
        <v>360</v>
      </c>
      <c r="C94" s="574" t="s">
        <v>32</v>
      </c>
      <c r="D94" s="438"/>
    </row>
    <row r="95" spans="1:4" ht="12" customHeight="1" thickBot="1">
      <c r="A95" s="315"/>
      <c r="B95" s="211" t="s">
        <v>159</v>
      </c>
      <c r="C95" s="575" t="s">
        <v>31</v>
      </c>
      <c r="D95" s="440"/>
    </row>
    <row r="96" spans="1:4" ht="15" customHeight="1" thickBot="1">
      <c r="A96" s="257" t="s">
        <v>72</v>
      </c>
      <c r="B96" s="302"/>
      <c r="C96" s="398" t="s">
        <v>362</v>
      </c>
      <c r="D96" s="532">
        <f>+D92+D93</f>
        <v>194625</v>
      </c>
    </row>
    <row r="97" spans="1:4" ht="13.5" thickBot="1">
      <c r="A97" s="580"/>
      <c r="B97" s="581"/>
      <c r="C97" s="581"/>
      <c r="D97" s="582"/>
    </row>
    <row r="98" spans="1:4" ht="15" customHeight="1" thickBot="1">
      <c r="A98" s="316" t="s">
        <v>335</v>
      </c>
      <c r="B98" s="317"/>
      <c r="C98" s="318"/>
      <c r="D98" s="162">
        <v>15</v>
      </c>
    </row>
    <row r="99" spans="1:4" ht="14.25" customHeight="1" thickBot="1">
      <c r="A99" s="316" t="s">
        <v>336</v>
      </c>
      <c r="B99" s="317"/>
      <c r="C99" s="318"/>
      <c r="D99" s="162">
        <v>20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5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G15" sqref="G15"/>
    </sheetView>
  </sheetViews>
  <sheetFormatPr defaultColWidth="9.00390625" defaultRowHeight="12.75"/>
  <cols>
    <col min="1" max="1" width="5.50390625" style="56" customWidth="1"/>
    <col min="2" max="2" width="33.125" style="56" customWidth="1"/>
    <col min="3" max="3" width="12.375" style="56" customWidth="1"/>
    <col min="4" max="4" width="11.50390625" style="56" customWidth="1"/>
    <col min="5" max="5" width="11.375" style="56" customWidth="1"/>
    <col min="6" max="6" width="11.00390625" style="56" customWidth="1"/>
    <col min="7" max="7" width="14.375" style="56" customWidth="1"/>
    <col min="8" max="16384" width="9.375" style="56" customWidth="1"/>
  </cols>
  <sheetData>
    <row r="1" spans="1:7" ht="43.5" customHeight="1">
      <c r="A1" s="707" t="s">
        <v>36</v>
      </c>
      <c r="B1" s="707"/>
      <c r="C1" s="707"/>
      <c r="D1" s="707"/>
      <c r="E1" s="707"/>
      <c r="F1" s="707"/>
      <c r="G1" s="707"/>
    </row>
    <row r="3" spans="1:7" s="215" customFormat="1" ht="27" customHeight="1">
      <c r="A3" s="213" t="s">
        <v>340</v>
      </c>
      <c r="B3" s="214"/>
      <c r="C3" s="706" t="s">
        <v>341</v>
      </c>
      <c r="D3" s="706"/>
      <c r="E3" s="706"/>
      <c r="F3" s="706"/>
      <c r="G3" s="706"/>
    </row>
    <row r="4" spans="1:7" s="215" customFormat="1" ht="15.75">
      <c r="A4" s="214"/>
      <c r="B4" s="214"/>
      <c r="C4" s="214"/>
      <c r="D4" s="214"/>
      <c r="E4" s="214"/>
      <c r="F4" s="214"/>
      <c r="G4" s="214"/>
    </row>
    <row r="5" spans="1:7" s="215" customFormat="1" ht="24.75" customHeight="1">
      <c r="A5" s="213" t="s">
        <v>342</v>
      </c>
      <c r="B5" s="214"/>
      <c r="C5" s="706" t="s">
        <v>341</v>
      </c>
      <c r="D5" s="706"/>
      <c r="E5" s="706"/>
      <c r="F5" s="706"/>
      <c r="G5" s="214"/>
    </row>
    <row r="6" spans="1:7" s="216" customFormat="1" ht="12.75">
      <c r="A6" s="267"/>
      <c r="B6" s="267"/>
      <c r="C6" s="267"/>
      <c r="D6" s="267"/>
      <c r="E6" s="267"/>
      <c r="F6" s="267"/>
      <c r="G6" s="267"/>
    </row>
    <row r="7" spans="1:7" s="217" customFormat="1" ht="15" customHeight="1">
      <c r="A7" s="336" t="s">
        <v>343</v>
      </c>
      <c r="B7" s="335"/>
      <c r="C7" s="335"/>
      <c r="D7" s="321"/>
      <c r="E7" s="321"/>
      <c r="F7" s="321"/>
      <c r="G7" s="321"/>
    </row>
    <row r="8" spans="1:7" s="217" customFormat="1" ht="15" customHeight="1" thickBot="1">
      <c r="A8" s="336" t="s">
        <v>344</v>
      </c>
      <c r="B8" s="321"/>
      <c r="C8" s="321"/>
      <c r="D8" s="321"/>
      <c r="E8" s="321"/>
      <c r="F8" s="321"/>
      <c r="G8" s="321"/>
    </row>
    <row r="9" spans="1:7" s="110" customFormat="1" ht="42" customHeight="1" thickBot="1">
      <c r="A9" s="246" t="s">
        <v>63</v>
      </c>
      <c r="B9" s="247" t="s">
        <v>345</v>
      </c>
      <c r="C9" s="247" t="s">
        <v>346</v>
      </c>
      <c r="D9" s="247" t="s">
        <v>347</v>
      </c>
      <c r="E9" s="247" t="s">
        <v>348</v>
      </c>
      <c r="F9" s="247" t="s">
        <v>349</v>
      </c>
      <c r="G9" s="248" t="s">
        <v>100</v>
      </c>
    </row>
    <row r="10" spans="1:7" ht="24" customHeight="1">
      <c r="A10" s="322" t="s">
        <v>65</v>
      </c>
      <c r="B10" s="255" t="s">
        <v>350</v>
      </c>
      <c r="C10" s="218"/>
      <c r="D10" s="218"/>
      <c r="E10" s="218"/>
      <c r="F10" s="218"/>
      <c r="G10" s="323">
        <f>SUM(C10:F10)</f>
        <v>0</v>
      </c>
    </row>
    <row r="11" spans="1:7" ht="24" customHeight="1">
      <c r="A11" s="324" t="s">
        <v>66</v>
      </c>
      <c r="B11" s="256" t="s">
        <v>351</v>
      </c>
      <c r="C11" s="219"/>
      <c r="D11" s="219"/>
      <c r="E11" s="219"/>
      <c r="F11" s="219"/>
      <c r="G11" s="325">
        <f aca="true" t="shared" si="0" ref="G11:G16">SUM(C11:F11)</f>
        <v>0</v>
      </c>
    </row>
    <row r="12" spans="1:7" ht="24" customHeight="1">
      <c r="A12" s="324" t="s">
        <v>67</v>
      </c>
      <c r="B12" s="256" t="s">
        <v>352</v>
      </c>
      <c r="C12" s="219"/>
      <c r="D12" s="219"/>
      <c r="E12" s="219"/>
      <c r="F12" s="219"/>
      <c r="G12" s="325">
        <f t="shared" si="0"/>
        <v>0</v>
      </c>
    </row>
    <row r="13" spans="1:7" ht="24" customHeight="1">
      <c r="A13" s="324" t="s">
        <v>68</v>
      </c>
      <c r="B13" s="256" t="s">
        <v>353</v>
      </c>
      <c r="C13" s="219"/>
      <c r="D13" s="219" t="s">
        <v>544</v>
      </c>
      <c r="E13" s="219"/>
      <c r="F13" s="219"/>
      <c r="G13" s="325">
        <f t="shared" si="0"/>
        <v>0</v>
      </c>
    </row>
    <row r="14" spans="1:7" ht="24" customHeight="1">
      <c r="A14" s="324" t="s">
        <v>69</v>
      </c>
      <c r="B14" s="256" t="s">
        <v>354</v>
      </c>
      <c r="C14" s="219"/>
      <c r="D14" s="219"/>
      <c r="E14" s="219"/>
      <c r="F14" s="219"/>
      <c r="G14" s="325">
        <f t="shared" si="0"/>
        <v>0</v>
      </c>
    </row>
    <row r="15" spans="1:7" ht="24" customHeight="1" thickBot="1">
      <c r="A15" s="326" t="s">
        <v>70</v>
      </c>
      <c r="B15" s="327" t="s">
        <v>355</v>
      </c>
      <c r="C15" s="220"/>
      <c r="D15" s="220"/>
      <c r="E15" s="220"/>
      <c r="F15" s="220"/>
      <c r="G15" s="328">
        <f t="shared" si="0"/>
        <v>0</v>
      </c>
    </row>
    <row r="16" spans="1:7" s="221" customFormat="1" ht="24" customHeight="1" thickBot="1">
      <c r="A16" s="329" t="s">
        <v>71</v>
      </c>
      <c r="B16" s="330" t="s">
        <v>100</v>
      </c>
      <c r="C16" s="331">
        <f>SUM(C10:C15)</f>
        <v>0</v>
      </c>
      <c r="D16" s="331">
        <f>SUM(D10:D15)</f>
        <v>0</v>
      </c>
      <c r="E16" s="331">
        <f>SUM(E10:E15)</f>
        <v>0</v>
      </c>
      <c r="F16" s="331">
        <f>SUM(F10:F15)</f>
        <v>0</v>
      </c>
      <c r="G16" s="332">
        <f t="shared" si="0"/>
        <v>0</v>
      </c>
    </row>
    <row r="17" spans="1:7" s="216" customFormat="1" ht="12.75">
      <c r="A17" s="267"/>
      <c r="B17" s="267"/>
      <c r="C17" s="267"/>
      <c r="D17" s="267"/>
      <c r="E17" s="267"/>
      <c r="F17" s="267"/>
      <c r="G17" s="267"/>
    </row>
    <row r="18" spans="1:7" s="216" customFormat="1" ht="12.75">
      <c r="A18" s="267"/>
      <c r="B18" s="267"/>
      <c r="C18" s="267"/>
      <c r="D18" s="267"/>
      <c r="E18" s="267"/>
      <c r="F18" s="267"/>
      <c r="G18" s="267"/>
    </row>
    <row r="19" spans="1:7" s="216" customFormat="1" ht="12.75">
      <c r="A19" s="267"/>
      <c r="B19" s="267"/>
      <c r="C19" s="267"/>
      <c r="D19" s="267"/>
      <c r="E19" s="267"/>
      <c r="F19" s="267"/>
      <c r="G19" s="267"/>
    </row>
    <row r="20" spans="1:7" s="216" customFormat="1" ht="15.75">
      <c r="A20" s="215" t="s">
        <v>529</v>
      </c>
      <c r="B20" s="267"/>
      <c r="C20" s="267"/>
      <c r="D20" s="267"/>
      <c r="E20" s="267"/>
      <c r="F20" s="267"/>
      <c r="G20" s="267"/>
    </row>
    <row r="21" spans="1:7" s="216" customFormat="1" ht="12.75">
      <c r="A21" s="267"/>
      <c r="B21" s="267"/>
      <c r="C21" s="267"/>
      <c r="D21" s="267"/>
      <c r="E21" s="267"/>
      <c r="F21" s="267"/>
      <c r="G21" s="267"/>
    </row>
    <row r="22" spans="1:7" ht="12.75">
      <c r="A22" s="267"/>
      <c r="B22" s="267"/>
      <c r="C22" s="267"/>
      <c r="D22" s="267"/>
      <c r="E22" s="267"/>
      <c r="F22" s="267"/>
      <c r="G22" s="267"/>
    </row>
    <row r="23" spans="1:7" ht="12.75">
      <c r="A23" s="267"/>
      <c r="B23" s="267"/>
      <c r="C23" s="216"/>
      <c r="D23" s="216"/>
      <c r="E23" s="216"/>
      <c r="F23" s="216"/>
      <c r="G23" s="267"/>
    </row>
    <row r="24" spans="1:7" ht="13.5">
      <c r="A24" s="267"/>
      <c r="B24" s="267"/>
      <c r="C24" s="333"/>
      <c r="D24" s="334" t="s">
        <v>356</v>
      </c>
      <c r="E24" s="334"/>
      <c r="F24" s="333"/>
      <c r="G24" s="267"/>
    </row>
    <row r="25" spans="3:6" ht="13.5">
      <c r="C25" s="222"/>
      <c r="D25" s="223"/>
      <c r="E25" s="223"/>
      <c r="F25" s="222"/>
    </row>
    <row r="26" spans="3:6" ht="13.5">
      <c r="C26" s="222"/>
      <c r="D26" s="223"/>
      <c r="E26" s="223"/>
      <c r="F26" s="222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 ……/2013. (….)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SheetLayoutView="130" workbookViewId="0" topLeftCell="A1">
      <selection activeCell="E89" sqref="E89"/>
    </sheetView>
  </sheetViews>
  <sheetFormatPr defaultColWidth="9.00390625" defaultRowHeight="12.75"/>
  <cols>
    <col min="1" max="1" width="9.00390625" style="567" customWidth="1"/>
    <col min="2" max="2" width="75.875" style="567" customWidth="1"/>
    <col min="3" max="3" width="15.50390625" style="568" customWidth="1"/>
    <col min="4" max="5" width="15.50390625" style="567" customWidth="1"/>
    <col min="6" max="6" width="9.00390625" style="47" customWidth="1"/>
    <col min="7" max="16384" width="9.375" style="47" customWidth="1"/>
  </cols>
  <sheetData>
    <row r="1" spans="1:5" ht="15.75" customHeight="1">
      <c r="A1" s="658" t="s">
        <v>62</v>
      </c>
      <c r="B1" s="658"/>
      <c r="C1" s="658"/>
      <c r="D1" s="658"/>
      <c r="E1" s="658"/>
    </row>
    <row r="2" spans="1:5" ht="15.75" customHeight="1" thickBot="1">
      <c r="A2" s="660" t="s">
        <v>224</v>
      </c>
      <c r="B2" s="660"/>
      <c r="D2" s="182"/>
      <c r="E2" s="424" t="s">
        <v>425</v>
      </c>
    </row>
    <row r="3" spans="1:5" ht="37.5" customHeight="1" thickBot="1">
      <c r="A3" s="27" t="s">
        <v>123</v>
      </c>
      <c r="B3" s="28" t="s">
        <v>64</v>
      </c>
      <c r="C3" s="28" t="s">
        <v>37</v>
      </c>
      <c r="D3" s="623" t="s">
        <v>38</v>
      </c>
      <c r="E3" s="212" t="s">
        <v>403</v>
      </c>
    </row>
    <row r="4" spans="1:5" s="49" customFormat="1" ht="12" customHeight="1" thickBot="1">
      <c r="A4" s="41">
        <v>1</v>
      </c>
      <c r="B4" s="42">
        <v>2</v>
      </c>
      <c r="C4" s="42">
        <v>3</v>
      </c>
      <c r="D4" s="42">
        <v>4</v>
      </c>
      <c r="E4" s="43">
        <v>5</v>
      </c>
    </row>
    <row r="5" spans="1:5" s="1" customFormat="1" ht="12" customHeight="1" thickBot="1">
      <c r="A5" s="24" t="s">
        <v>65</v>
      </c>
      <c r="B5" s="23" t="s">
        <v>250</v>
      </c>
      <c r="C5" s="593">
        <f>+C6+C11+C20</f>
        <v>72059</v>
      </c>
      <c r="D5" s="593">
        <f>+D6+D11+D20</f>
        <v>68588</v>
      </c>
      <c r="E5" s="402">
        <f>+E6+E11+E20</f>
        <v>7200</v>
      </c>
    </row>
    <row r="6" spans="1:5" s="1" customFormat="1" ht="12" customHeight="1" thickBot="1">
      <c r="A6" s="22" t="s">
        <v>66</v>
      </c>
      <c r="B6" s="379" t="s">
        <v>504</v>
      </c>
      <c r="C6" s="594">
        <f>+C7+C8+C9+C10</f>
        <v>67040</v>
      </c>
      <c r="D6" s="594">
        <f>+D7+D8+D9+D10</f>
        <v>64249</v>
      </c>
      <c r="E6" s="403">
        <f>+E7+E8+E9+E10</f>
        <v>3200</v>
      </c>
    </row>
    <row r="7" spans="1:5" s="1" customFormat="1" ht="12" customHeight="1">
      <c r="A7" s="15" t="s">
        <v>170</v>
      </c>
      <c r="B7" s="549" t="s">
        <v>109</v>
      </c>
      <c r="C7" s="595">
        <v>65858</v>
      </c>
      <c r="D7" s="595">
        <v>63626</v>
      </c>
      <c r="E7" s="405">
        <v>3200</v>
      </c>
    </row>
    <row r="8" spans="1:5" s="1" customFormat="1" ht="12" customHeight="1">
      <c r="A8" s="15" t="s">
        <v>171</v>
      </c>
      <c r="B8" s="393" t="s">
        <v>139</v>
      </c>
      <c r="C8" s="595"/>
      <c r="D8" s="595"/>
      <c r="E8" s="405"/>
    </row>
    <row r="9" spans="1:5" s="1" customFormat="1" ht="12" customHeight="1">
      <c r="A9" s="15" t="s">
        <v>172</v>
      </c>
      <c r="B9" s="393" t="s">
        <v>251</v>
      </c>
      <c r="C9" s="595">
        <v>1182</v>
      </c>
      <c r="D9" s="595">
        <v>623</v>
      </c>
      <c r="E9" s="405"/>
    </row>
    <row r="10" spans="1:5" s="1" customFormat="1" ht="12" customHeight="1" thickBot="1">
      <c r="A10" s="15" t="s">
        <v>173</v>
      </c>
      <c r="B10" s="550" t="s">
        <v>252</v>
      </c>
      <c r="C10" s="595"/>
      <c r="D10" s="595"/>
      <c r="E10" s="405"/>
    </row>
    <row r="11" spans="1:5" s="1" customFormat="1" ht="12" customHeight="1" thickBot="1">
      <c r="A11" s="22" t="s">
        <v>67</v>
      </c>
      <c r="B11" s="23" t="s">
        <v>253</v>
      </c>
      <c r="C11" s="594">
        <f>+C12+C13+C14+C15+C16+C17+C18+C19</f>
        <v>5019</v>
      </c>
      <c r="D11" s="594">
        <f>+D12+D13+D14+D15+D16+D17+D18+D19</f>
        <v>4339</v>
      </c>
      <c r="E11" s="403">
        <f>+E12+E13+E14+E15+E16+E17+E18+E19</f>
        <v>4000</v>
      </c>
    </row>
    <row r="12" spans="1:5" s="1" customFormat="1" ht="12" customHeight="1">
      <c r="A12" s="19" t="s">
        <v>144</v>
      </c>
      <c r="B12" s="11" t="s">
        <v>258</v>
      </c>
      <c r="C12" s="596"/>
      <c r="D12" s="596"/>
      <c r="E12" s="404"/>
    </row>
    <row r="13" spans="1:5" s="1" customFormat="1" ht="12" customHeight="1">
      <c r="A13" s="15" t="s">
        <v>145</v>
      </c>
      <c r="B13" s="8" t="s">
        <v>259</v>
      </c>
      <c r="C13" s="595"/>
      <c r="D13" s="595"/>
      <c r="E13" s="405"/>
    </row>
    <row r="14" spans="1:5" s="1" customFormat="1" ht="12" customHeight="1">
      <c r="A14" s="15" t="s">
        <v>146</v>
      </c>
      <c r="B14" s="8" t="s">
        <v>260</v>
      </c>
      <c r="C14" s="595"/>
      <c r="D14" s="595"/>
      <c r="E14" s="405"/>
    </row>
    <row r="15" spans="1:5" s="1" customFormat="1" ht="12" customHeight="1">
      <c r="A15" s="15" t="s">
        <v>147</v>
      </c>
      <c r="B15" s="8" t="s">
        <v>261</v>
      </c>
      <c r="C15" s="595">
        <v>5019</v>
      </c>
      <c r="D15" s="595">
        <v>4339</v>
      </c>
      <c r="E15" s="405">
        <v>4000</v>
      </c>
    </row>
    <row r="16" spans="1:5" s="1" customFormat="1" ht="12" customHeight="1">
      <c r="A16" s="14" t="s">
        <v>254</v>
      </c>
      <c r="B16" s="7" t="s">
        <v>262</v>
      </c>
      <c r="C16" s="597"/>
      <c r="D16" s="597"/>
      <c r="E16" s="406"/>
    </row>
    <row r="17" spans="1:5" s="1" customFormat="1" ht="12" customHeight="1">
      <c r="A17" s="15" t="s">
        <v>255</v>
      </c>
      <c r="B17" s="8" t="s">
        <v>364</v>
      </c>
      <c r="C17" s="595"/>
      <c r="D17" s="595"/>
      <c r="E17" s="405"/>
    </row>
    <row r="18" spans="1:5" s="1" customFormat="1" ht="12" customHeight="1">
      <c r="A18" s="15" t="s">
        <v>256</v>
      </c>
      <c r="B18" s="8" t="s">
        <v>263</v>
      </c>
      <c r="C18" s="595"/>
      <c r="D18" s="595"/>
      <c r="E18" s="405"/>
    </row>
    <row r="19" spans="1:5" s="1" customFormat="1" ht="12" customHeight="1" thickBot="1">
      <c r="A19" s="16" t="s">
        <v>257</v>
      </c>
      <c r="B19" s="9" t="s">
        <v>264</v>
      </c>
      <c r="C19" s="598"/>
      <c r="D19" s="598"/>
      <c r="E19" s="407"/>
    </row>
    <row r="20" spans="1:5" s="1" customFormat="1" ht="12" customHeight="1" thickBot="1">
      <c r="A20" s="22" t="s">
        <v>265</v>
      </c>
      <c r="B20" s="23" t="s">
        <v>365</v>
      </c>
      <c r="C20" s="599"/>
      <c r="D20" s="599"/>
      <c r="E20" s="408"/>
    </row>
    <row r="21" spans="1:5" s="1" customFormat="1" ht="12" customHeight="1" thickBot="1">
      <c r="A21" s="22" t="s">
        <v>69</v>
      </c>
      <c r="B21" s="23" t="s">
        <v>267</v>
      </c>
      <c r="C21" s="594">
        <f>+C22+C23+C24+C25+C26+C27+C28+C29</f>
        <v>122081</v>
      </c>
      <c r="D21" s="594">
        <f>+D22+D23+D24+D25+D26+D27+D28+D29</f>
        <v>137618</v>
      </c>
      <c r="E21" s="403">
        <f>+E22+E23+E24+E25+E26+E27+E28+E29</f>
        <v>107073</v>
      </c>
    </row>
    <row r="22" spans="1:5" s="1" customFormat="1" ht="12" customHeight="1">
      <c r="A22" s="17" t="s">
        <v>148</v>
      </c>
      <c r="B22" s="10" t="s">
        <v>273</v>
      </c>
      <c r="C22" s="600">
        <v>33189</v>
      </c>
      <c r="D22" s="600">
        <v>137618</v>
      </c>
      <c r="E22" s="409">
        <v>82223</v>
      </c>
    </row>
    <row r="23" spans="1:5" s="1" customFormat="1" ht="12" customHeight="1">
      <c r="A23" s="15" t="s">
        <v>149</v>
      </c>
      <c r="B23" s="8" t="s">
        <v>274</v>
      </c>
      <c r="C23" s="595">
        <v>56065</v>
      </c>
      <c r="D23" s="595"/>
      <c r="E23" s="405"/>
    </row>
    <row r="24" spans="1:5" s="1" customFormat="1" ht="12" customHeight="1">
      <c r="A24" s="15" t="s">
        <v>150</v>
      </c>
      <c r="B24" s="8" t="s">
        <v>275</v>
      </c>
      <c r="C24" s="595">
        <v>8133</v>
      </c>
      <c r="D24" s="595"/>
      <c r="E24" s="405"/>
    </row>
    <row r="25" spans="1:5" s="1" customFormat="1" ht="12" customHeight="1">
      <c r="A25" s="18" t="s">
        <v>268</v>
      </c>
      <c r="B25" s="8" t="s">
        <v>153</v>
      </c>
      <c r="C25" s="601"/>
      <c r="D25" s="601"/>
      <c r="E25" s="410">
        <v>24850</v>
      </c>
    </row>
    <row r="26" spans="1:5" s="1" customFormat="1" ht="12" customHeight="1">
      <c r="A26" s="18" t="s">
        <v>269</v>
      </c>
      <c r="B26" s="8" t="s">
        <v>276</v>
      </c>
      <c r="C26" s="601"/>
      <c r="D26" s="601"/>
      <c r="E26" s="410"/>
    </row>
    <row r="27" spans="1:5" s="1" customFormat="1" ht="12" customHeight="1">
      <c r="A27" s="15" t="s">
        <v>270</v>
      </c>
      <c r="B27" s="8" t="s">
        <v>277</v>
      </c>
      <c r="C27" s="595"/>
      <c r="D27" s="595"/>
      <c r="E27" s="405"/>
    </row>
    <row r="28" spans="1:5" s="1" customFormat="1" ht="12" customHeight="1">
      <c r="A28" s="15" t="s">
        <v>271</v>
      </c>
      <c r="B28" s="8" t="s">
        <v>366</v>
      </c>
      <c r="C28" s="602">
        <v>394</v>
      </c>
      <c r="D28" s="602"/>
      <c r="E28" s="411"/>
    </row>
    <row r="29" spans="1:5" s="1" customFormat="1" ht="12" customHeight="1" thickBot="1">
      <c r="A29" s="15" t="s">
        <v>272</v>
      </c>
      <c r="B29" s="13" t="s">
        <v>279</v>
      </c>
      <c r="C29" s="602">
        <v>24300</v>
      </c>
      <c r="D29" s="602"/>
      <c r="E29" s="411"/>
    </row>
    <row r="30" spans="1:5" s="1" customFormat="1" ht="12" customHeight="1" thickBot="1">
      <c r="A30" s="372" t="s">
        <v>70</v>
      </c>
      <c r="B30" s="23" t="s">
        <v>505</v>
      </c>
      <c r="C30" s="594">
        <f>+C31+C37</f>
        <v>28248</v>
      </c>
      <c r="D30" s="594">
        <f>+D31+D37</f>
        <v>25462</v>
      </c>
      <c r="E30" s="403">
        <f>+E31+E37</f>
        <v>9052</v>
      </c>
    </row>
    <row r="31" spans="1:5" s="1" customFormat="1" ht="12" customHeight="1">
      <c r="A31" s="373" t="s">
        <v>151</v>
      </c>
      <c r="B31" s="551" t="s">
        <v>506</v>
      </c>
      <c r="C31" s="603">
        <f>+C32+C33+C34+C35+C36</f>
        <v>28056</v>
      </c>
      <c r="D31" s="603">
        <f>+D32+D33+D34+D35+D36</f>
        <v>25270</v>
      </c>
      <c r="E31" s="415">
        <f>+E32+E33+E34+E35+E36</f>
        <v>9052</v>
      </c>
    </row>
    <row r="32" spans="1:5" s="1" customFormat="1" ht="12" customHeight="1">
      <c r="A32" s="374" t="s">
        <v>154</v>
      </c>
      <c r="B32" s="380" t="s">
        <v>367</v>
      </c>
      <c r="C32" s="602">
        <v>3831</v>
      </c>
      <c r="D32" s="602">
        <v>3873</v>
      </c>
      <c r="E32" s="411">
        <v>3850</v>
      </c>
    </row>
    <row r="33" spans="1:5" s="1" customFormat="1" ht="12" customHeight="1">
      <c r="A33" s="374" t="s">
        <v>155</v>
      </c>
      <c r="B33" s="380" t="s">
        <v>368</v>
      </c>
      <c r="C33" s="602"/>
      <c r="D33" s="602"/>
      <c r="E33" s="411"/>
    </row>
    <row r="34" spans="1:5" s="1" customFormat="1" ht="12" customHeight="1">
      <c r="A34" s="374" t="s">
        <v>156</v>
      </c>
      <c r="B34" s="380" t="s">
        <v>369</v>
      </c>
      <c r="C34" s="602"/>
      <c r="D34" s="602"/>
      <c r="E34" s="411"/>
    </row>
    <row r="35" spans="1:5" s="1" customFormat="1" ht="12" customHeight="1">
      <c r="A35" s="374" t="s">
        <v>157</v>
      </c>
      <c r="B35" s="380" t="s">
        <v>555</v>
      </c>
      <c r="C35" s="602">
        <v>13958</v>
      </c>
      <c r="D35" s="602">
        <v>10333</v>
      </c>
      <c r="E35" s="411"/>
    </row>
    <row r="36" spans="1:5" s="1" customFormat="1" ht="12" customHeight="1">
      <c r="A36" s="374" t="s">
        <v>280</v>
      </c>
      <c r="B36" s="380" t="s">
        <v>542</v>
      </c>
      <c r="C36" s="602">
        <v>10267</v>
      </c>
      <c r="D36" s="602">
        <v>11064</v>
      </c>
      <c r="E36" s="411">
        <v>5202</v>
      </c>
    </row>
    <row r="37" spans="1:5" s="1" customFormat="1" ht="12" customHeight="1">
      <c r="A37" s="374" t="s">
        <v>152</v>
      </c>
      <c r="B37" s="381" t="s">
        <v>508</v>
      </c>
      <c r="C37" s="604">
        <f>+C38+C39+C40+C41+C42</f>
        <v>192</v>
      </c>
      <c r="D37" s="604">
        <f>+D38+D39+D40+D41+D42</f>
        <v>192</v>
      </c>
      <c r="E37" s="416">
        <f>+E38+E39+E40+E41+E42</f>
        <v>0</v>
      </c>
    </row>
    <row r="38" spans="1:5" s="1" customFormat="1" ht="12" customHeight="1">
      <c r="A38" s="374" t="s">
        <v>160</v>
      </c>
      <c r="B38" s="380" t="s">
        <v>367</v>
      </c>
      <c r="C38" s="602"/>
      <c r="D38" s="602"/>
      <c r="E38" s="411"/>
    </row>
    <row r="39" spans="1:5" s="1" customFormat="1" ht="12" customHeight="1">
      <c r="A39" s="374" t="s">
        <v>161</v>
      </c>
      <c r="B39" s="380" t="s">
        <v>556</v>
      </c>
      <c r="C39" s="602">
        <v>192</v>
      </c>
      <c r="D39" s="602">
        <v>192</v>
      </c>
      <c r="E39" s="411"/>
    </row>
    <row r="40" spans="1:5" s="1" customFormat="1" ht="12" customHeight="1">
      <c r="A40" s="374" t="s">
        <v>162</v>
      </c>
      <c r="B40" s="380" t="s">
        <v>369</v>
      </c>
      <c r="C40" s="602"/>
      <c r="D40" s="602"/>
      <c r="E40" s="411"/>
    </row>
    <row r="41" spans="1:5" s="1" customFormat="1" ht="12" customHeight="1">
      <c r="A41" s="374" t="s">
        <v>163</v>
      </c>
      <c r="B41" s="382" t="s">
        <v>370</v>
      </c>
      <c r="C41" s="602"/>
      <c r="D41" s="602"/>
      <c r="E41" s="411"/>
    </row>
    <row r="42" spans="1:5" s="1" customFormat="1" ht="12" customHeight="1" thickBot="1">
      <c r="A42" s="375" t="s">
        <v>281</v>
      </c>
      <c r="B42" s="383" t="s">
        <v>509</v>
      </c>
      <c r="C42" s="605"/>
      <c r="D42" s="605"/>
      <c r="E42" s="606"/>
    </row>
    <row r="43" spans="1:5" s="1" customFormat="1" ht="12" customHeight="1" thickBot="1">
      <c r="A43" s="22" t="s">
        <v>282</v>
      </c>
      <c r="B43" s="552" t="s">
        <v>371</v>
      </c>
      <c r="C43" s="594">
        <f>+C44+C45</f>
        <v>720</v>
      </c>
      <c r="D43" s="594">
        <f>+D44+D45</f>
        <v>770</v>
      </c>
      <c r="E43" s="403">
        <f>+E44+E45</f>
        <v>27300</v>
      </c>
    </row>
    <row r="44" spans="1:5" s="1" customFormat="1" ht="12" customHeight="1">
      <c r="A44" s="17" t="s">
        <v>158</v>
      </c>
      <c r="B44" s="393" t="s">
        <v>372</v>
      </c>
      <c r="C44" s="600"/>
      <c r="D44" s="600"/>
      <c r="E44" s="409"/>
    </row>
    <row r="45" spans="1:5" s="1" customFormat="1" ht="12" customHeight="1" thickBot="1">
      <c r="A45" s="14" t="s">
        <v>159</v>
      </c>
      <c r="B45" s="388" t="s">
        <v>376</v>
      </c>
      <c r="C45" s="597">
        <v>720</v>
      </c>
      <c r="D45" s="597">
        <v>770</v>
      </c>
      <c r="E45" s="406">
        <v>27300</v>
      </c>
    </row>
    <row r="46" spans="1:5" s="1" customFormat="1" ht="12" customHeight="1" thickBot="1">
      <c r="A46" s="22" t="s">
        <v>72</v>
      </c>
      <c r="B46" s="552" t="s">
        <v>375</v>
      </c>
      <c r="C46" s="594">
        <f>+C47+C48+C49</f>
        <v>350</v>
      </c>
      <c r="D46" s="594">
        <f>+D47+D48+D49</f>
        <v>21500</v>
      </c>
      <c r="E46" s="403">
        <f>+E47+E48+E49</f>
        <v>44000</v>
      </c>
    </row>
    <row r="47" spans="1:5" s="1" customFormat="1" ht="12" customHeight="1">
      <c r="A47" s="17" t="s">
        <v>285</v>
      </c>
      <c r="B47" s="393" t="s">
        <v>283</v>
      </c>
      <c r="C47" s="607">
        <v>350</v>
      </c>
      <c r="D47" s="607"/>
      <c r="E47" s="608"/>
    </row>
    <row r="48" spans="1:5" s="1" customFormat="1" ht="12" customHeight="1">
      <c r="A48" s="15" t="s">
        <v>286</v>
      </c>
      <c r="B48" s="380" t="s">
        <v>284</v>
      </c>
      <c r="C48" s="602"/>
      <c r="D48" s="602"/>
      <c r="E48" s="411"/>
    </row>
    <row r="49" spans="1:5" s="1" customFormat="1" ht="12" customHeight="1" thickBot="1">
      <c r="A49" s="14" t="s">
        <v>434</v>
      </c>
      <c r="B49" s="388" t="s">
        <v>373</v>
      </c>
      <c r="C49" s="609"/>
      <c r="D49" s="609">
        <v>21500</v>
      </c>
      <c r="E49" s="610">
        <v>44000</v>
      </c>
    </row>
    <row r="50" spans="1:5" s="1" customFormat="1" ht="12" customHeight="1" thickBot="1">
      <c r="A50" s="22" t="s">
        <v>287</v>
      </c>
      <c r="B50" s="553" t="s">
        <v>374</v>
      </c>
      <c r="C50" s="611"/>
      <c r="D50" s="611"/>
      <c r="E50" s="412"/>
    </row>
    <row r="51" spans="1:5" s="1" customFormat="1" ht="12" customHeight="1" thickBot="1">
      <c r="A51" s="22" t="s">
        <v>74</v>
      </c>
      <c r="B51" s="26" t="s">
        <v>288</v>
      </c>
      <c r="C51" s="612">
        <f>+C6+C11+C20+C21+C30+C43+C46+C50</f>
        <v>223458</v>
      </c>
      <c r="D51" s="612">
        <f>+D6+D11+D20+D21+D30+D43+D46+D50</f>
        <v>253938</v>
      </c>
      <c r="E51" s="413">
        <f>+E6+E11+E20+E21+E30+E43+E46+E50</f>
        <v>194625</v>
      </c>
    </row>
    <row r="52" spans="1:7" s="1" customFormat="1" ht="17.25" customHeight="1" thickBot="1">
      <c r="A52" s="384" t="s">
        <v>75</v>
      </c>
      <c r="B52" s="379" t="s">
        <v>377</v>
      </c>
      <c r="C52" s="613">
        <f>+C53+C59</f>
        <v>0</v>
      </c>
      <c r="D52" s="613">
        <f>+D53+D59</f>
        <v>0</v>
      </c>
      <c r="E52" s="414">
        <f>+E53+E59</f>
        <v>0</v>
      </c>
      <c r="G52" s="50"/>
    </row>
    <row r="53" spans="1:5" s="1" customFormat="1" ht="12" customHeight="1">
      <c r="A53" s="554" t="s">
        <v>217</v>
      </c>
      <c r="B53" s="551" t="s">
        <v>464</v>
      </c>
      <c r="C53" s="603">
        <f>+C54+C55+C56+C57+C58</f>
        <v>0</v>
      </c>
      <c r="D53" s="603">
        <f>+D54+D55+D56+D57+D58</f>
        <v>0</v>
      </c>
      <c r="E53" s="415">
        <f>+E54+E55+E56+E57+E58</f>
        <v>0</v>
      </c>
    </row>
    <row r="54" spans="1:5" s="1" customFormat="1" ht="12" customHeight="1">
      <c r="A54" s="385" t="s">
        <v>393</v>
      </c>
      <c r="B54" s="380" t="s">
        <v>379</v>
      </c>
      <c r="C54" s="602"/>
      <c r="D54" s="602"/>
      <c r="E54" s="411"/>
    </row>
    <row r="55" spans="1:5" s="1" customFormat="1" ht="12" customHeight="1">
      <c r="A55" s="385" t="s">
        <v>394</v>
      </c>
      <c r="B55" s="380" t="s">
        <v>380</v>
      </c>
      <c r="C55" s="602"/>
      <c r="D55" s="602"/>
      <c r="E55" s="411"/>
    </row>
    <row r="56" spans="1:5" s="1" customFormat="1" ht="12" customHeight="1">
      <c r="A56" s="385" t="s">
        <v>395</v>
      </c>
      <c r="B56" s="380" t="s">
        <v>381</v>
      </c>
      <c r="C56" s="602"/>
      <c r="D56" s="602"/>
      <c r="E56" s="411"/>
    </row>
    <row r="57" spans="1:5" s="1" customFormat="1" ht="12" customHeight="1">
      <c r="A57" s="385" t="s">
        <v>396</v>
      </c>
      <c r="B57" s="380" t="s">
        <v>382</v>
      </c>
      <c r="C57" s="602"/>
      <c r="D57" s="602"/>
      <c r="E57" s="411"/>
    </row>
    <row r="58" spans="1:5" s="1" customFormat="1" ht="12" customHeight="1">
      <c r="A58" s="385" t="s">
        <v>397</v>
      </c>
      <c r="B58" s="380" t="s">
        <v>383</v>
      </c>
      <c r="C58" s="602"/>
      <c r="D58" s="602"/>
      <c r="E58" s="411"/>
    </row>
    <row r="59" spans="1:5" s="1" customFormat="1" ht="12" customHeight="1">
      <c r="A59" s="386" t="s">
        <v>218</v>
      </c>
      <c r="B59" s="381" t="s">
        <v>463</v>
      </c>
      <c r="C59" s="604">
        <f>+C60+C61+C62+C63+C64</f>
        <v>0</v>
      </c>
      <c r="D59" s="604">
        <f>+D60+D61+D62+D63+D64</f>
        <v>0</v>
      </c>
      <c r="E59" s="416">
        <f>+E60+E61+E62+E63+E64</f>
        <v>0</v>
      </c>
    </row>
    <row r="60" spans="1:5" s="1" customFormat="1" ht="12" customHeight="1">
      <c r="A60" s="385" t="s">
        <v>398</v>
      </c>
      <c r="B60" s="380" t="s">
        <v>385</v>
      </c>
      <c r="C60" s="602"/>
      <c r="D60" s="602"/>
      <c r="E60" s="411"/>
    </row>
    <row r="61" spans="1:5" s="1" customFormat="1" ht="12" customHeight="1">
      <c r="A61" s="385" t="s">
        <v>399</v>
      </c>
      <c r="B61" s="380" t="s">
        <v>386</v>
      </c>
      <c r="C61" s="602"/>
      <c r="D61" s="602"/>
      <c r="E61" s="411"/>
    </row>
    <row r="62" spans="1:5" s="1" customFormat="1" ht="12" customHeight="1">
      <c r="A62" s="385" t="s">
        <v>400</v>
      </c>
      <c r="B62" s="380" t="s">
        <v>387</v>
      </c>
      <c r="C62" s="602"/>
      <c r="D62" s="602"/>
      <c r="E62" s="411"/>
    </row>
    <row r="63" spans="1:5" s="1" customFormat="1" ht="12" customHeight="1">
      <c r="A63" s="385" t="s">
        <v>401</v>
      </c>
      <c r="B63" s="380" t="s">
        <v>388</v>
      </c>
      <c r="C63" s="602"/>
      <c r="D63" s="602"/>
      <c r="E63" s="411"/>
    </row>
    <row r="64" spans="1:5" s="1" customFormat="1" ht="12" customHeight="1" thickBot="1">
      <c r="A64" s="387" t="s">
        <v>402</v>
      </c>
      <c r="B64" s="388" t="s">
        <v>389</v>
      </c>
      <c r="C64" s="614"/>
      <c r="D64" s="614"/>
      <c r="E64" s="417"/>
    </row>
    <row r="65" spans="1:5" s="1" customFormat="1" ht="12" customHeight="1" thickBot="1">
      <c r="A65" s="389" t="s">
        <v>76</v>
      </c>
      <c r="B65" s="555" t="s">
        <v>461</v>
      </c>
      <c r="C65" s="613">
        <f>+C51+C52</f>
        <v>223458</v>
      </c>
      <c r="D65" s="613">
        <f>+D51+D52</f>
        <v>253938</v>
      </c>
      <c r="E65" s="414">
        <f>+E51+E52</f>
        <v>194625</v>
      </c>
    </row>
    <row r="66" spans="1:5" s="1" customFormat="1" ht="12" customHeight="1" thickBot="1">
      <c r="A66" s="390" t="s">
        <v>77</v>
      </c>
      <c r="B66" s="556" t="s">
        <v>391</v>
      </c>
      <c r="C66" s="615"/>
      <c r="D66" s="615"/>
      <c r="E66" s="425"/>
    </row>
    <row r="67" spans="1:5" s="1" customFormat="1" ht="12" customHeight="1" thickBot="1">
      <c r="A67" s="389" t="s">
        <v>78</v>
      </c>
      <c r="B67" s="555" t="s">
        <v>462</v>
      </c>
      <c r="C67" s="616">
        <f>+C65+C66</f>
        <v>223458</v>
      </c>
      <c r="D67" s="616">
        <f>+D65+D66</f>
        <v>253938</v>
      </c>
      <c r="E67" s="426">
        <f>+E65+E66</f>
        <v>194625</v>
      </c>
    </row>
    <row r="68" spans="1:5" s="1" customFormat="1" ht="12" customHeight="1">
      <c r="A68" s="536"/>
      <c r="B68" s="537"/>
      <c r="C68" s="538"/>
      <c r="D68" s="539"/>
      <c r="E68" s="540"/>
    </row>
    <row r="69" spans="1:5" s="1" customFormat="1" ht="12" customHeight="1">
      <c r="A69" s="658" t="s">
        <v>94</v>
      </c>
      <c r="B69" s="658"/>
      <c r="C69" s="658"/>
      <c r="D69" s="658"/>
      <c r="E69" s="658"/>
    </row>
    <row r="70" spans="1:5" s="1" customFormat="1" ht="12" customHeight="1" thickBot="1">
      <c r="A70" s="661" t="s">
        <v>225</v>
      </c>
      <c r="B70" s="661"/>
      <c r="C70" s="568"/>
      <c r="D70" s="182"/>
      <c r="E70" s="424" t="s">
        <v>425</v>
      </c>
    </row>
    <row r="71" spans="1:6" s="1" customFormat="1" ht="24" customHeight="1" thickBot="1">
      <c r="A71" s="27" t="s">
        <v>63</v>
      </c>
      <c r="B71" s="28" t="s">
        <v>95</v>
      </c>
      <c r="C71" s="28" t="s">
        <v>37</v>
      </c>
      <c r="D71" s="28" t="s">
        <v>38</v>
      </c>
      <c r="E71" s="48" t="s">
        <v>403</v>
      </c>
      <c r="F71" s="189"/>
    </row>
    <row r="72" spans="1:6" s="1" customFormat="1" ht="12" customHeight="1" thickBot="1">
      <c r="A72" s="41">
        <v>1</v>
      </c>
      <c r="B72" s="42">
        <v>2</v>
      </c>
      <c r="C72" s="42">
        <v>3</v>
      </c>
      <c r="D72" s="42">
        <v>4</v>
      </c>
      <c r="E72" s="43">
        <v>5</v>
      </c>
      <c r="F72" s="189"/>
    </row>
    <row r="73" spans="1:6" s="1" customFormat="1" ht="15" customHeight="1" thickBot="1">
      <c r="A73" s="24" t="s">
        <v>65</v>
      </c>
      <c r="B73" s="35" t="s">
        <v>289</v>
      </c>
      <c r="C73" s="593">
        <f>+C74+C75+C76+C77+C78</f>
        <v>210464</v>
      </c>
      <c r="D73" s="593">
        <f>+D74+D75+D76+D77+D78</f>
        <v>208545</v>
      </c>
      <c r="E73" s="402">
        <f>+E74+E75+E76+E77+E78</f>
        <v>123325</v>
      </c>
      <c r="F73" s="189"/>
    </row>
    <row r="74" spans="1:5" s="1" customFormat="1" ht="12.75" customHeight="1">
      <c r="A74" s="19" t="s">
        <v>164</v>
      </c>
      <c r="B74" s="11" t="s">
        <v>96</v>
      </c>
      <c r="C74" s="596">
        <v>52782</v>
      </c>
      <c r="D74" s="596">
        <v>56395</v>
      </c>
      <c r="E74" s="404">
        <v>33352</v>
      </c>
    </row>
    <row r="75" spans="1:5" ht="16.5" customHeight="1">
      <c r="A75" s="15" t="s">
        <v>165</v>
      </c>
      <c r="B75" s="8" t="s">
        <v>290</v>
      </c>
      <c r="C75" s="595">
        <v>14014</v>
      </c>
      <c r="D75" s="595">
        <v>14722</v>
      </c>
      <c r="E75" s="405">
        <v>9090</v>
      </c>
    </row>
    <row r="76" spans="1:5" ht="15.75">
      <c r="A76" s="15" t="s">
        <v>166</v>
      </c>
      <c r="B76" s="8" t="s">
        <v>207</v>
      </c>
      <c r="C76" s="601">
        <v>64022</v>
      </c>
      <c r="D76" s="601">
        <v>65584</v>
      </c>
      <c r="E76" s="410">
        <v>41650</v>
      </c>
    </row>
    <row r="77" spans="1:5" s="49" customFormat="1" ht="12" customHeight="1">
      <c r="A77" s="15" t="s">
        <v>167</v>
      </c>
      <c r="B77" s="12" t="s">
        <v>291</v>
      </c>
      <c r="C77" s="601">
        <v>79641</v>
      </c>
      <c r="D77" s="601">
        <v>71844</v>
      </c>
      <c r="E77" s="410">
        <v>15600</v>
      </c>
    </row>
    <row r="78" spans="1:5" ht="12" customHeight="1">
      <c r="A78" s="15" t="s">
        <v>178</v>
      </c>
      <c r="B78" s="21" t="s">
        <v>292</v>
      </c>
      <c r="C78" s="601">
        <v>5</v>
      </c>
      <c r="D78" s="601"/>
      <c r="E78" s="410">
        <v>23633</v>
      </c>
    </row>
    <row r="79" spans="1:5" ht="12" customHeight="1">
      <c r="A79" s="15" t="s">
        <v>168</v>
      </c>
      <c r="B79" s="8" t="s">
        <v>314</v>
      </c>
      <c r="C79" s="601"/>
      <c r="D79" s="601"/>
      <c r="E79" s="410"/>
    </row>
    <row r="80" spans="1:5" ht="12" customHeight="1">
      <c r="A80" s="15" t="s">
        <v>169</v>
      </c>
      <c r="B80" s="183" t="s">
        <v>315</v>
      </c>
      <c r="C80" s="601"/>
      <c r="D80" s="601"/>
      <c r="E80" s="410"/>
    </row>
    <row r="81" spans="1:5" ht="12" customHeight="1">
      <c r="A81" s="15" t="s">
        <v>179</v>
      </c>
      <c r="B81" s="183" t="s">
        <v>404</v>
      </c>
      <c r="C81" s="601"/>
      <c r="D81" s="601"/>
      <c r="E81" s="410">
        <v>23633</v>
      </c>
    </row>
    <row r="82" spans="1:5" ht="12" customHeight="1">
      <c r="A82" s="15" t="s">
        <v>180</v>
      </c>
      <c r="B82" s="184" t="s">
        <v>316</v>
      </c>
      <c r="C82" s="601"/>
      <c r="D82" s="601"/>
      <c r="E82" s="410"/>
    </row>
    <row r="83" spans="1:5" ht="12" customHeight="1">
      <c r="A83" s="14" t="s">
        <v>181</v>
      </c>
      <c r="B83" s="185" t="s">
        <v>317</v>
      </c>
      <c r="C83" s="601"/>
      <c r="D83" s="601"/>
      <c r="E83" s="410"/>
    </row>
    <row r="84" spans="1:5" ht="12" customHeight="1">
      <c r="A84" s="15" t="s">
        <v>182</v>
      </c>
      <c r="B84" s="185" t="s">
        <v>318</v>
      </c>
      <c r="C84" s="601">
        <v>5</v>
      </c>
      <c r="D84" s="601"/>
      <c r="E84" s="410"/>
    </row>
    <row r="85" spans="1:5" ht="12" customHeight="1" thickBot="1">
      <c r="A85" s="20" t="s">
        <v>184</v>
      </c>
      <c r="B85" s="186" t="s">
        <v>319</v>
      </c>
      <c r="C85" s="617"/>
      <c r="D85" s="617"/>
      <c r="E85" s="419"/>
    </row>
    <row r="86" spans="1:5" ht="12" customHeight="1" thickBot="1">
      <c r="A86" s="22" t="s">
        <v>66</v>
      </c>
      <c r="B86" s="34" t="s">
        <v>435</v>
      </c>
      <c r="C86" s="594">
        <f>+C87+C88+C89</f>
        <v>11860</v>
      </c>
      <c r="D86" s="594">
        <f>+D87+D88+D89</f>
        <v>36803</v>
      </c>
      <c r="E86" s="403">
        <f>+E87+E88+E89</f>
        <v>71300</v>
      </c>
    </row>
    <row r="87" spans="1:5" ht="12" customHeight="1">
      <c r="A87" s="17" t="s">
        <v>170</v>
      </c>
      <c r="B87" s="8" t="s">
        <v>405</v>
      </c>
      <c r="C87" s="600">
        <v>6086</v>
      </c>
      <c r="D87" s="600">
        <v>23735</v>
      </c>
      <c r="E87" s="409">
        <v>27800</v>
      </c>
    </row>
    <row r="88" spans="1:5" ht="12" customHeight="1">
      <c r="A88" s="17" t="s">
        <v>171</v>
      </c>
      <c r="B88" s="13" t="s">
        <v>294</v>
      </c>
      <c r="C88" s="595">
        <v>5774</v>
      </c>
      <c r="D88" s="595"/>
      <c r="E88" s="405">
        <v>43500</v>
      </c>
    </row>
    <row r="89" spans="1:5" ht="12" customHeight="1">
      <c r="A89" s="17" t="s">
        <v>172</v>
      </c>
      <c r="B89" s="380" t="s">
        <v>436</v>
      </c>
      <c r="C89" s="595"/>
      <c r="D89" s="595">
        <v>13068</v>
      </c>
      <c r="E89" s="405"/>
    </row>
    <row r="90" spans="1:5" ht="12" customHeight="1">
      <c r="A90" s="17" t="s">
        <v>173</v>
      </c>
      <c r="B90" s="380" t="s">
        <v>510</v>
      </c>
      <c r="C90" s="595"/>
      <c r="D90" s="595"/>
      <c r="E90" s="405"/>
    </row>
    <row r="91" spans="1:5" ht="12" customHeight="1">
      <c r="A91" s="17" t="s">
        <v>174</v>
      </c>
      <c r="B91" s="380" t="s">
        <v>437</v>
      </c>
      <c r="C91" s="595"/>
      <c r="D91" s="595">
        <v>13068</v>
      </c>
      <c r="E91" s="405"/>
    </row>
    <row r="92" spans="1:5" ht="12" customHeight="1">
      <c r="A92" s="17" t="s">
        <v>183</v>
      </c>
      <c r="B92" s="380" t="s">
        <v>438</v>
      </c>
      <c r="C92" s="595"/>
      <c r="D92" s="595"/>
      <c r="E92" s="405"/>
    </row>
    <row r="93" spans="1:5" ht="12" customHeight="1">
      <c r="A93" s="17" t="s">
        <v>185</v>
      </c>
      <c r="B93" s="557" t="s">
        <v>409</v>
      </c>
      <c r="C93" s="595"/>
      <c r="D93" s="595"/>
      <c r="E93" s="405"/>
    </row>
    <row r="94" spans="1:5" ht="12" customHeight="1">
      <c r="A94" s="17" t="s">
        <v>295</v>
      </c>
      <c r="B94" s="557" t="s">
        <v>410</v>
      </c>
      <c r="C94" s="595"/>
      <c r="D94" s="595"/>
      <c r="E94" s="405"/>
    </row>
    <row r="95" spans="1:5" ht="12" customHeight="1">
      <c r="A95" s="17" t="s">
        <v>296</v>
      </c>
      <c r="B95" s="557" t="s">
        <v>408</v>
      </c>
      <c r="C95" s="595"/>
      <c r="D95" s="595"/>
      <c r="E95" s="405"/>
    </row>
    <row r="96" spans="1:5" ht="34.5" thickBot="1">
      <c r="A96" s="14" t="s">
        <v>297</v>
      </c>
      <c r="B96" s="558" t="s">
        <v>407</v>
      </c>
      <c r="C96" s="601"/>
      <c r="D96" s="601"/>
      <c r="E96" s="410"/>
    </row>
    <row r="97" spans="1:5" ht="12" customHeight="1" thickBot="1">
      <c r="A97" s="22" t="s">
        <v>67</v>
      </c>
      <c r="B97" s="165" t="s">
        <v>439</v>
      </c>
      <c r="C97" s="594">
        <f>+C98+C99</f>
        <v>0</v>
      </c>
      <c r="D97" s="594">
        <f>+D98+D99</f>
        <v>0</v>
      </c>
      <c r="E97" s="403">
        <f>+E98+E99</f>
        <v>0</v>
      </c>
    </row>
    <row r="98" spans="1:5" ht="12" customHeight="1">
      <c r="A98" s="17" t="s">
        <v>144</v>
      </c>
      <c r="B98" s="10" t="s">
        <v>112</v>
      </c>
      <c r="C98" s="600"/>
      <c r="D98" s="600"/>
      <c r="E98" s="409"/>
    </row>
    <row r="99" spans="1:5" ht="12" customHeight="1" thickBot="1">
      <c r="A99" s="18" t="s">
        <v>145</v>
      </c>
      <c r="B99" s="13" t="s">
        <v>113</v>
      </c>
      <c r="C99" s="601"/>
      <c r="D99" s="601"/>
      <c r="E99" s="410"/>
    </row>
    <row r="100" spans="1:5" ht="12" customHeight="1" thickBot="1">
      <c r="A100" s="384" t="s">
        <v>68</v>
      </c>
      <c r="B100" s="379" t="s">
        <v>411</v>
      </c>
      <c r="C100" s="611"/>
      <c r="D100" s="611"/>
      <c r="E100" s="412"/>
    </row>
    <row r="101" spans="1:5" ht="12" customHeight="1" thickBot="1">
      <c r="A101" s="376" t="s">
        <v>69</v>
      </c>
      <c r="B101" s="377" t="s">
        <v>230</v>
      </c>
      <c r="C101" s="593">
        <f>+C73+C86+C97+C100</f>
        <v>222324</v>
      </c>
      <c r="D101" s="593">
        <f>+D73+D86+D97+D100</f>
        <v>245348</v>
      </c>
      <c r="E101" s="402">
        <f>+E73+E86+E97+E100</f>
        <v>194625</v>
      </c>
    </row>
    <row r="102" spans="1:5" ht="12" customHeight="1" thickBot="1">
      <c r="A102" s="384" t="s">
        <v>70</v>
      </c>
      <c r="B102" s="379" t="s">
        <v>511</v>
      </c>
      <c r="C102" s="594">
        <f>+C103+C111</f>
        <v>2000</v>
      </c>
      <c r="D102" s="594">
        <f>+D103+D111</f>
        <v>0</v>
      </c>
      <c r="E102" s="403">
        <f>+E103+E111</f>
        <v>0</v>
      </c>
    </row>
    <row r="103" spans="1:5" ht="12" customHeight="1" thickBot="1">
      <c r="A103" s="391" t="s">
        <v>151</v>
      </c>
      <c r="B103" s="559" t="s">
        <v>512</v>
      </c>
      <c r="C103" s="594">
        <f>+C104+C105+C106+C107+C108+C109+C110</f>
        <v>2000</v>
      </c>
      <c r="D103" s="594">
        <f>+D104+D105+D106+D107+D108+D109+D110</f>
        <v>0</v>
      </c>
      <c r="E103" s="403">
        <f>+E104+E105+E106+E107+E108+E109+E110</f>
        <v>0</v>
      </c>
    </row>
    <row r="104" spans="1:5" ht="12" customHeight="1">
      <c r="A104" s="392" t="s">
        <v>154</v>
      </c>
      <c r="B104" s="393" t="s">
        <v>412</v>
      </c>
      <c r="C104" s="618">
        <v>2000</v>
      </c>
      <c r="D104" s="618"/>
      <c r="E104" s="427"/>
    </row>
    <row r="105" spans="1:5" ht="12" customHeight="1">
      <c r="A105" s="385" t="s">
        <v>155</v>
      </c>
      <c r="B105" s="380" t="s">
        <v>413</v>
      </c>
      <c r="C105" s="619"/>
      <c r="D105" s="619"/>
      <c r="E105" s="428"/>
    </row>
    <row r="106" spans="1:5" ht="12" customHeight="1">
      <c r="A106" s="385" t="s">
        <v>156</v>
      </c>
      <c r="B106" s="380" t="s">
        <v>414</v>
      </c>
      <c r="C106" s="619"/>
      <c r="D106" s="619"/>
      <c r="E106" s="428"/>
    </row>
    <row r="107" spans="1:5" ht="12" customHeight="1">
      <c r="A107" s="385" t="s">
        <v>157</v>
      </c>
      <c r="B107" s="380" t="s">
        <v>415</v>
      </c>
      <c r="C107" s="619"/>
      <c r="D107" s="619"/>
      <c r="E107" s="428"/>
    </row>
    <row r="108" spans="1:5" ht="12" customHeight="1">
      <c r="A108" s="385" t="s">
        <v>280</v>
      </c>
      <c r="B108" s="380" t="s">
        <v>416</v>
      </c>
      <c r="C108" s="619"/>
      <c r="D108" s="619"/>
      <c r="E108" s="428"/>
    </row>
    <row r="109" spans="1:5" ht="12" customHeight="1">
      <c r="A109" s="385" t="s">
        <v>298</v>
      </c>
      <c r="B109" s="380" t="s">
        <v>417</v>
      </c>
      <c r="C109" s="619"/>
      <c r="D109" s="619"/>
      <c r="E109" s="428"/>
    </row>
    <row r="110" spans="1:5" ht="12" customHeight="1" thickBot="1">
      <c r="A110" s="394" t="s">
        <v>299</v>
      </c>
      <c r="B110" s="395" t="s">
        <v>418</v>
      </c>
      <c r="C110" s="620"/>
      <c r="D110" s="620"/>
      <c r="E110" s="429"/>
    </row>
    <row r="111" spans="1:5" ht="12" customHeight="1" thickBot="1">
      <c r="A111" s="391" t="s">
        <v>152</v>
      </c>
      <c r="B111" s="559" t="s">
        <v>513</v>
      </c>
      <c r="C111" s="594">
        <f>+C112+C113+C114+C115+C116+C117+C118+C119</f>
        <v>0</v>
      </c>
      <c r="D111" s="594">
        <f>+D112+D113+D114+D115+D116+D117+D118+D119</f>
        <v>0</v>
      </c>
      <c r="E111" s="403">
        <f>+E112+E113+E114+E115+E116+E117+E118+E119</f>
        <v>0</v>
      </c>
    </row>
    <row r="112" spans="1:5" ht="12" customHeight="1">
      <c r="A112" s="392" t="s">
        <v>160</v>
      </c>
      <c r="B112" s="393" t="s">
        <v>412</v>
      </c>
      <c r="C112" s="618"/>
      <c r="D112" s="618"/>
      <c r="E112" s="427"/>
    </row>
    <row r="113" spans="1:5" ht="12" customHeight="1">
      <c r="A113" s="385" t="s">
        <v>161</v>
      </c>
      <c r="B113" s="380" t="s">
        <v>419</v>
      </c>
      <c r="C113" s="619"/>
      <c r="D113" s="619"/>
      <c r="E113" s="428"/>
    </row>
    <row r="114" spans="1:5" ht="12" customHeight="1">
      <c r="A114" s="385" t="s">
        <v>162</v>
      </c>
      <c r="B114" s="380" t="s">
        <v>414</v>
      </c>
      <c r="C114" s="619"/>
      <c r="D114" s="619"/>
      <c r="E114" s="428"/>
    </row>
    <row r="115" spans="1:5" ht="12" customHeight="1">
      <c r="A115" s="385" t="s">
        <v>163</v>
      </c>
      <c r="B115" s="380" t="s">
        <v>415</v>
      </c>
      <c r="C115" s="619"/>
      <c r="D115" s="619"/>
      <c r="E115" s="428"/>
    </row>
    <row r="116" spans="1:5" ht="12" customHeight="1">
      <c r="A116" s="385" t="s">
        <v>281</v>
      </c>
      <c r="B116" s="380" t="s">
        <v>416</v>
      </c>
      <c r="C116" s="619"/>
      <c r="D116" s="619"/>
      <c r="E116" s="428"/>
    </row>
    <row r="117" spans="1:5" ht="12" customHeight="1">
      <c r="A117" s="385" t="s">
        <v>300</v>
      </c>
      <c r="B117" s="380" t="s">
        <v>420</v>
      </c>
      <c r="C117" s="619"/>
      <c r="D117" s="619"/>
      <c r="E117" s="428"/>
    </row>
    <row r="118" spans="1:5" ht="12" customHeight="1">
      <c r="A118" s="385" t="s">
        <v>301</v>
      </c>
      <c r="B118" s="380" t="s">
        <v>418</v>
      </c>
      <c r="C118" s="619"/>
      <c r="D118" s="619"/>
      <c r="E118" s="428"/>
    </row>
    <row r="119" spans="1:5" ht="12" customHeight="1" thickBot="1">
      <c r="A119" s="394" t="s">
        <v>302</v>
      </c>
      <c r="B119" s="395" t="s">
        <v>514</v>
      </c>
      <c r="C119" s="620"/>
      <c r="D119" s="620"/>
      <c r="E119" s="429"/>
    </row>
    <row r="120" spans="1:5" ht="12" customHeight="1" thickBot="1">
      <c r="A120" s="384" t="s">
        <v>71</v>
      </c>
      <c r="B120" s="555" t="s">
        <v>421</v>
      </c>
      <c r="C120" s="621">
        <f>+C101+C102</f>
        <v>224324</v>
      </c>
      <c r="D120" s="621">
        <f>+D101+D102</f>
        <v>245348</v>
      </c>
      <c r="E120" s="420">
        <f>+E101+E102</f>
        <v>194625</v>
      </c>
    </row>
    <row r="121" spans="1:5" ht="12" customHeight="1" thickBot="1">
      <c r="A121" s="384" t="s">
        <v>72</v>
      </c>
      <c r="B121" s="555" t="s">
        <v>422</v>
      </c>
      <c r="C121" s="622"/>
      <c r="D121" s="622"/>
      <c r="E121" s="421"/>
    </row>
    <row r="122" spans="1:5" ht="12" customHeight="1" thickBot="1">
      <c r="A122" s="396" t="s">
        <v>73</v>
      </c>
      <c r="B122" s="556" t="s">
        <v>423</v>
      </c>
      <c r="C122" s="613">
        <f>+C120+C121</f>
        <v>224324</v>
      </c>
      <c r="D122" s="613">
        <f>+D120+D121</f>
        <v>245348</v>
      </c>
      <c r="E122" s="414">
        <f>+E120+E121</f>
        <v>194625</v>
      </c>
    </row>
    <row r="123" ht="12" customHeight="1">
      <c r="C123" s="567"/>
    </row>
    <row r="124" ht="12" customHeight="1">
      <c r="C124" s="567"/>
    </row>
    <row r="125" ht="12" customHeight="1">
      <c r="C125" s="567"/>
    </row>
    <row r="126" ht="12" customHeight="1">
      <c r="C126" s="567"/>
    </row>
    <row r="127" ht="12" customHeight="1">
      <c r="C127" s="567"/>
    </row>
    <row r="128" spans="3:6" ht="15" customHeight="1">
      <c r="C128" s="166"/>
      <c r="D128" s="166"/>
      <c r="E128" s="166"/>
      <c r="F128" s="166"/>
    </row>
    <row r="129" s="1" customFormat="1" ht="12.75" customHeight="1"/>
    <row r="130" ht="15.75">
      <c r="C130" s="567"/>
    </row>
    <row r="131" ht="15.75">
      <c r="C131" s="567"/>
    </row>
    <row r="132" ht="15.75">
      <c r="C132" s="567"/>
    </row>
    <row r="133" ht="16.5" customHeight="1">
      <c r="C133" s="567"/>
    </row>
    <row r="134" ht="15.75">
      <c r="C134" s="567"/>
    </row>
    <row r="135" ht="15.75">
      <c r="C135" s="567"/>
    </row>
    <row r="136" ht="15.75">
      <c r="C136" s="567"/>
    </row>
    <row r="137" ht="15.75">
      <c r="C137" s="567"/>
    </row>
    <row r="138" ht="15.75">
      <c r="C138" s="567"/>
    </row>
    <row r="139" ht="15.75">
      <c r="C139" s="567"/>
    </row>
    <row r="140" ht="15.75">
      <c r="C140" s="567"/>
    </row>
    <row r="141" ht="15.75">
      <c r="C141" s="567"/>
    </row>
    <row r="142" ht="15.75">
      <c r="C142" s="567"/>
    </row>
  </sheetData>
  <sheetProtection/>
  <mergeCells count="4">
    <mergeCell ref="A1:E1"/>
    <mergeCell ref="A69:E69"/>
    <mergeCell ref="A70:B70"/>
    <mergeCell ref="A2:B2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71" r:id="rId1"/>
  <headerFooter alignWithMargins="0">
    <oddHeader>&amp;C&amp;"Times New Roman CE,Félkövér"&amp;12&amp;UTájékoztató kimutatások, mérlegek&amp;U
Sály Önkormányzat
2013. ÉVI KÖLTSÉGVETÉSÉNEK MÉRLEGE&amp;R&amp;"Times New Roman CE,Félkövér dőlt"&amp;11 1.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G22" sqref="G22"/>
    </sheetView>
  </sheetViews>
  <sheetFormatPr defaultColWidth="9.00390625" defaultRowHeight="12.75"/>
  <cols>
    <col min="1" max="1" width="6.875" style="52" customWidth="1"/>
    <col min="2" max="2" width="49.625" style="51" customWidth="1"/>
    <col min="3" max="8" width="12.875" style="51" customWidth="1"/>
    <col min="9" max="9" width="13.875" style="51" customWidth="1"/>
    <col min="10" max="16384" width="9.375" style="51" customWidth="1"/>
  </cols>
  <sheetData>
    <row r="1" spans="1:9" ht="27.75" customHeight="1">
      <c r="A1" s="678" t="s">
        <v>41</v>
      </c>
      <c r="B1" s="678"/>
      <c r="C1" s="678"/>
      <c r="D1" s="678"/>
      <c r="E1" s="678"/>
      <c r="F1" s="678"/>
      <c r="G1" s="678"/>
      <c r="H1" s="678"/>
      <c r="I1" s="678"/>
    </row>
    <row r="2" ht="20.25" customHeight="1" thickBot="1">
      <c r="I2" s="81" t="s">
        <v>114</v>
      </c>
    </row>
    <row r="3" spans="1:9" s="82" customFormat="1" ht="26.25" customHeight="1">
      <c r="A3" s="715" t="s">
        <v>123</v>
      </c>
      <c r="B3" s="710" t="s">
        <v>141</v>
      </c>
      <c r="C3" s="715" t="s">
        <v>142</v>
      </c>
      <c r="D3" s="715" t="s">
        <v>39</v>
      </c>
      <c r="E3" s="712" t="s">
        <v>122</v>
      </c>
      <c r="F3" s="713"/>
      <c r="G3" s="713"/>
      <c r="H3" s="714"/>
      <c r="I3" s="710" t="s">
        <v>98</v>
      </c>
    </row>
    <row r="4" spans="1:9" s="83" customFormat="1" ht="32.25" customHeight="1" thickBot="1">
      <c r="A4" s="716"/>
      <c r="B4" s="711"/>
      <c r="C4" s="711"/>
      <c r="D4" s="716"/>
      <c r="E4" s="345" t="s">
        <v>249</v>
      </c>
      <c r="F4" s="345" t="s">
        <v>324</v>
      </c>
      <c r="G4" s="345" t="s">
        <v>498</v>
      </c>
      <c r="H4" s="346" t="s">
        <v>40</v>
      </c>
      <c r="I4" s="711"/>
    </row>
    <row r="5" spans="1:9" s="84" customFormat="1" ht="12.75" customHeight="1" thickBot="1">
      <c r="A5" s="347">
        <v>1</v>
      </c>
      <c r="B5" s="348">
        <v>2</v>
      </c>
      <c r="C5" s="349">
        <v>3</v>
      </c>
      <c r="D5" s="348">
        <v>4</v>
      </c>
      <c r="E5" s="347">
        <v>5</v>
      </c>
      <c r="F5" s="349">
        <v>6</v>
      </c>
      <c r="G5" s="349">
        <v>7</v>
      </c>
      <c r="H5" s="350">
        <v>8</v>
      </c>
      <c r="I5" s="351" t="s">
        <v>143</v>
      </c>
    </row>
    <row r="6" spans="1:9" ht="24.75" customHeight="1" thickBot="1">
      <c r="A6" s="352" t="s">
        <v>65</v>
      </c>
      <c r="B6" s="353" t="s">
        <v>42</v>
      </c>
      <c r="C6" s="361"/>
      <c r="D6" s="98"/>
      <c r="E6" s="99"/>
      <c r="F6" s="100"/>
      <c r="G6" s="100"/>
      <c r="H6" s="101"/>
      <c r="I6" s="85">
        <f aca="true" t="shared" si="0" ref="I6:I17">SUM(D6:H6)</f>
        <v>0</v>
      </c>
    </row>
    <row r="7" spans="1:9" ht="19.5" customHeight="1">
      <c r="A7" s="354" t="s">
        <v>66</v>
      </c>
      <c r="B7" s="89" t="s">
        <v>124</v>
      </c>
      <c r="C7" s="90"/>
      <c r="D7" s="91"/>
      <c r="E7" s="92"/>
      <c r="F7" s="32"/>
      <c r="G7" s="32"/>
      <c r="H7" s="29"/>
      <c r="I7" s="355">
        <f t="shared" si="0"/>
        <v>0</v>
      </c>
    </row>
    <row r="8" spans="1:9" ht="19.5" customHeight="1" thickBot="1">
      <c r="A8" s="354" t="s">
        <v>67</v>
      </c>
      <c r="B8" s="89" t="s">
        <v>124</v>
      </c>
      <c r="C8" s="90"/>
      <c r="D8" s="91"/>
      <c r="E8" s="92"/>
      <c r="F8" s="32"/>
      <c r="G8" s="32"/>
      <c r="H8" s="29"/>
      <c r="I8" s="355">
        <f t="shared" si="0"/>
        <v>0</v>
      </c>
    </row>
    <row r="9" spans="1:9" ht="25.5" customHeight="1" thickBot="1">
      <c r="A9" s="352" t="s">
        <v>68</v>
      </c>
      <c r="B9" s="353" t="s">
        <v>43</v>
      </c>
      <c r="C9" s="362"/>
      <c r="D9" s="98"/>
      <c r="E9" s="99"/>
      <c r="F9" s="100"/>
      <c r="G9" s="100"/>
      <c r="H9" s="101"/>
      <c r="I9" s="85">
        <f t="shared" si="0"/>
        <v>0</v>
      </c>
    </row>
    <row r="10" spans="1:9" ht="19.5" customHeight="1">
      <c r="A10" s="354" t="s">
        <v>69</v>
      </c>
      <c r="B10" s="89" t="s">
        <v>124</v>
      </c>
      <c r="C10" s="90"/>
      <c r="D10" s="91"/>
      <c r="E10" s="92"/>
      <c r="F10" s="32"/>
      <c r="G10" s="32"/>
      <c r="H10" s="29"/>
      <c r="I10" s="355">
        <f t="shared" si="0"/>
        <v>0</v>
      </c>
    </row>
    <row r="11" spans="1:9" ht="19.5" customHeight="1" thickBot="1">
      <c r="A11" s="354" t="s">
        <v>70</v>
      </c>
      <c r="B11" s="89" t="s">
        <v>124</v>
      </c>
      <c r="C11" s="90"/>
      <c r="D11" s="91"/>
      <c r="E11" s="92"/>
      <c r="F11" s="32"/>
      <c r="G11" s="32"/>
      <c r="H11" s="29"/>
      <c r="I11" s="355">
        <f t="shared" si="0"/>
        <v>0</v>
      </c>
    </row>
    <row r="12" spans="1:9" ht="19.5" customHeight="1" thickBot="1">
      <c r="A12" s="352" t="s">
        <v>71</v>
      </c>
      <c r="B12" s="353" t="s">
        <v>337</v>
      </c>
      <c r="C12" s="362"/>
      <c r="D12" s="98" t="s">
        <v>544</v>
      </c>
      <c r="E12" s="99"/>
      <c r="F12" s="100"/>
      <c r="G12" s="100"/>
      <c r="H12" s="101"/>
      <c r="I12" s="85">
        <f t="shared" si="0"/>
        <v>0</v>
      </c>
    </row>
    <row r="13" spans="1:9" ht="19.5" customHeight="1" thickBot="1">
      <c r="A13" s="354" t="s">
        <v>72</v>
      </c>
      <c r="B13" s="89" t="s">
        <v>124</v>
      </c>
      <c r="C13" s="90"/>
      <c r="D13" s="91"/>
      <c r="E13" s="92"/>
      <c r="F13" s="32"/>
      <c r="G13" s="32"/>
      <c r="H13" s="29"/>
      <c r="I13" s="355">
        <f t="shared" si="0"/>
        <v>0</v>
      </c>
    </row>
    <row r="14" spans="1:10" ht="19.5" customHeight="1" thickBot="1">
      <c r="A14" s="352" t="s">
        <v>73</v>
      </c>
      <c r="B14" s="353" t="s">
        <v>338</v>
      </c>
      <c r="C14" s="362"/>
      <c r="D14" s="98"/>
      <c r="E14" s="99"/>
      <c r="F14" s="100"/>
      <c r="G14" s="100"/>
      <c r="H14" s="101"/>
      <c r="I14" s="85">
        <f t="shared" si="0"/>
        <v>0</v>
      </c>
      <c r="J14" s="93"/>
    </row>
    <row r="15" spans="1:9" ht="19.5" customHeight="1" thickBot="1">
      <c r="A15" s="356" t="s">
        <v>74</v>
      </c>
      <c r="B15" s="94" t="s">
        <v>124</v>
      </c>
      <c r="C15" s="95"/>
      <c r="D15" s="96"/>
      <c r="E15" s="97"/>
      <c r="F15" s="33"/>
      <c r="G15" s="33"/>
      <c r="H15" s="31"/>
      <c r="I15" s="357">
        <f t="shared" si="0"/>
        <v>0</v>
      </c>
    </row>
    <row r="16" spans="1:9" ht="19.5" customHeight="1" thickBot="1">
      <c r="A16" s="352" t="s">
        <v>75</v>
      </c>
      <c r="B16" s="358" t="s">
        <v>339</v>
      </c>
      <c r="C16" s="362"/>
      <c r="D16" s="98"/>
      <c r="E16" s="99"/>
      <c r="F16" s="100"/>
      <c r="G16" s="100"/>
      <c r="H16" s="101"/>
      <c r="I16" s="85">
        <f t="shared" si="0"/>
        <v>0</v>
      </c>
    </row>
    <row r="17" spans="1:9" ht="19.5" customHeight="1" thickBot="1">
      <c r="A17" s="359" t="s">
        <v>76</v>
      </c>
      <c r="B17" s="102" t="s">
        <v>124</v>
      </c>
      <c r="C17" s="103"/>
      <c r="D17" s="104"/>
      <c r="E17" s="105"/>
      <c r="F17" s="106"/>
      <c r="G17" s="106"/>
      <c r="H17" s="30"/>
      <c r="I17" s="360">
        <f t="shared" si="0"/>
        <v>0</v>
      </c>
    </row>
    <row r="18" spans="1:9" ht="19.5" customHeight="1" thickBot="1">
      <c r="A18" s="708" t="s">
        <v>214</v>
      </c>
      <c r="B18" s="709"/>
      <c r="C18" s="161"/>
      <c r="D18" s="85"/>
      <c r="E18" s="86">
        <f>E6+E9+E12+E14+E16</f>
        <v>0</v>
      </c>
      <c r="F18" s="87">
        <f>F6+F9+F12+F14+F16</f>
        <v>0</v>
      </c>
      <c r="G18" s="87">
        <f>G6+G9+G12+G14+G16</f>
        <v>0</v>
      </c>
      <c r="H18" s="88">
        <f>H6+H9+H12+H14+H16</f>
        <v>0</v>
      </c>
      <c r="I18" s="85">
        <f>SUM(D18:H18)</f>
        <v>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B7">
      <selection activeCell="D21" sqref="D21"/>
    </sheetView>
  </sheetViews>
  <sheetFormatPr defaultColWidth="9.00390625" defaultRowHeight="12.75"/>
  <cols>
    <col min="1" max="1" width="5.875" style="120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718" t="s">
        <v>44</v>
      </c>
      <c r="C1" s="718"/>
      <c r="D1" s="718"/>
    </row>
    <row r="2" spans="1:4" s="108" customFormat="1" ht="16.5" thickBot="1">
      <c r="A2" s="107"/>
      <c r="B2" s="541"/>
      <c r="D2" s="53" t="s">
        <v>114</v>
      </c>
    </row>
    <row r="3" spans="1:4" s="110" customFormat="1" ht="48" customHeight="1" thickBot="1">
      <c r="A3" s="109" t="s">
        <v>63</v>
      </c>
      <c r="B3" s="247" t="s">
        <v>64</v>
      </c>
      <c r="C3" s="247" t="s">
        <v>125</v>
      </c>
      <c r="D3" s="248" t="s">
        <v>126</v>
      </c>
    </row>
    <row r="4" spans="1:4" s="110" customFormat="1" ht="13.5" customHeight="1" thickBot="1">
      <c r="A4" s="44">
        <v>1</v>
      </c>
      <c r="B4" s="250">
        <v>2</v>
      </c>
      <c r="C4" s="250">
        <v>3</v>
      </c>
      <c r="D4" s="251">
        <v>4</v>
      </c>
    </row>
    <row r="5" spans="1:4" ht="18" customHeight="1">
      <c r="A5" s="175" t="s">
        <v>65</v>
      </c>
      <c r="B5" s="252" t="s">
        <v>244</v>
      </c>
      <c r="C5" s="173"/>
      <c r="D5" s="111"/>
    </row>
    <row r="6" spans="1:4" ht="18" customHeight="1">
      <c r="A6" s="112" t="s">
        <v>66</v>
      </c>
      <c r="B6" s="253" t="s">
        <v>245</v>
      </c>
      <c r="C6" s="174"/>
      <c r="D6" s="114"/>
    </row>
    <row r="7" spans="1:4" ht="18" customHeight="1">
      <c r="A7" s="112" t="s">
        <v>67</v>
      </c>
      <c r="B7" s="253" t="s">
        <v>186</v>
      </c>
      <c r="C7" s="174"/>
      <c r="D7" s="114"/>
    </row>
    <row r="8" spans="1:4" ht="18" customHeight="1">
      <c r="A8" s="112" t="s">
        <v>68</v>
      </c>
      <c r="B8" s="253" t="s">
        <v>187</v>
      </c>
      <c r="C8" s="174"/>
      <c r="D8" s="114"/>
    </row>
    <row r="9" spans="1:4" ht="18" customHeight="1">
      <c r="A9" s="112" t="s">
        <v>69</v>
      </c>
      <c r="B9" s="253" t="s">
        <v>236</v>
      </c>
      <c r="C9" s="174"/>
      <c r="D9" s="114"/>
    </row>
    <row r="10" spans="1:4" ht="18" customHeight="1">
      <c r="A10" s="112" t="s">
        <v>70</v>
      </c>
      <c r="B10" s="253" t="s">
        <v>237</v>
      </c>
      <c r="C10" s="174"/>
      <c r="D10" s="114"/>
    </row>
    <row r="11" spans="1:4" ht="18" customHeight="1">
      <c r="A11" s="112" t="s">
        <v>71</v>
      </c>
      <c r="B11" s="254" t="s">
        <v>238</v>
      </c>
      <c r="C11" s="174"/>
      <c r="D11" s="114"/>
    </row>
    <row r="12" spans="1:4" ht="18" customHeight="1">
      <c r="A12" s="112" t="s">
        <v>72</v>
      </c>
      <c r="B12" s="254" t="s">
        <v>239</v>
      </c>
      <c r="C12" s="174"/>
      <c r="D12" s="114"/>
    </row>
    <row r="13" spans="1:4" ht="18" customHeight="1">
      <c r="A13" s="112" t="s">
        <v>73</v>
      </c>
      <c r="B13" s="254" t="s">
        <v>240</v>
      </c>
      <c r="C13" s="174"/>
      <c r="D13" s="114"/>
    </row>
    <row r="14" spans="1:4" ht="18" customHeight="1">
      <c r="A14" s="112" t="s">
        <v>74</v>
      </c>
      <c r="B14" s="254" t="s">
        <v>241</v>
      </c>
      <c r="C14" s="174"/>
      <c r="D14" s="114"/>
    </row>
    <row r="15" spans="1:4" ht="18" customHeight="1">
      <c r="A15" s="112" t="s">
        <v>75</v>
      </c>
      <c r="B15" s="254" t="s">
        <v>242</v>
      </c>
      <c r="C15" s="174"/>
      <c r="D15" s="114"/>
    </row>
    <row r="16" spans="1:4" ht="22.5" customHeight="1">
      <c r="A16" s="112" t="s">
        <v>76</v>
      </c>
      <c r="B16" s="254" t="s">
        <v>243</v>
      </c>
      <c r="C16" s="174"/>
      <c r="D16" s="114"/>
    </row>
    <row r="17" spans="1:4" ht="18" customHeight="1">
      <c r="A17" s="112" t="s">
        <v>77</v>
      </c>
      <c r="B17" s="253" t="s">
        <v>188</v>
      </c>
      <c r="C17" s="174"/>
      <c r="D17" s="114"/>
    </row>
    <row r="18" spans="1:4" ht="18" customHeight="1">
      <c r="A18" s="112" t="s">
        <v>78</v>
      </c>
      <c r="B18" s="253" t="s">
        <v>46</v>
      </c>
      <c r="C18" s="174"/>
      <c r="D18" s="114"/>
    </row>
    <row r="19" spans="1:4" ht="18" customHeight="1">
      <c r="A19" s="112" t="s">
        <v>79</v>
      </c>
      <c r="B19" s="253" t="s">
        <v>45</v>
      </c>
      <c r="C19" s="174"/>
      <c r="D19" s="114"/>
    </row>
    <row r="20" spans="1:4" ht="18" customHeight="1">
      <c r="A20" s="112" t="s">
        <v>80</v>
      </c>
      <c r="B20" s="253" t="s">
        <v>189</v>
      </c>
      <c r="C20" s="174"/>
      <c r="D20" s="114"/>
    </row>
    <row r="21" spans="1:4" ht="18" customHeight="1">
      <c r="A21" s="112" t="s">
        <v>81</v>
      </c>
      <c r="B21" s="253" t="s">
        <v>190</v>
      </c>
      <c r="C21" s="174"/>
      <c r="D21" s="114"/>
    </row>
    <row r="22" spans="1:4" ht="18" customHeight="1">
      <c r="A22" s="112" t="s">
        <v>82</v>
      </c>
      <c r="B22" s="164"/>
      <c r="C22" s="113"/>
      <c r="D22" s="114"/>
    </row>
    <row r="23" spans="1:4" ht="18" customHeight="1">
      <c r="A23" s="112" t="s">
        <v>83</v>
      </c>
      <c r="B23" s="115"/>
      <c r="C23" s="113" t="s">
        <v>544</v>
      </c>
      <c r="D23" s="114"/>
    </row>
    <row r="24" spans="1:4" ht="18" customHeight="1">
      <c r="A24" s="112" t="s">
        <v>84</v>
      </c>
      <c r="B24" s="115"/>
      <c r="C24" s="113"/>
      <c r="D24" s="114"/>
    </row>
    <row r="25" spans="1:4" ht="18" customHeight="1">
      <c r="A25" s="112" t="s">
        <v>85</v>
      </c>
      <c r="B25" s="115"/>
      <c r="C25" s="113"/>
      <c r="D25" s="114"/>
    </row>
    <row r="26" spans="1:4" ht="18" customHeight="1">
      <c r="A26" s="112" t="s">
        <v>86</v>
      </c>
      <c r="B26" s="115"/>
      <c r="C26" s="113"/>
      <c r="D26" s="114"/>
    </row>
    <row r="27" spans="1:4" ht="18" customHeight="1">
      <c r="A27" s="112" t="s">
        <v>87</v>
      </c>
      <c r="B27" s="115"/>
      <c r="C27" s="113"/>
      <c r="D27" s="114"/>
    </row>
    <row r="28" spans="1:4" ht="18" customHeight="1">
      <c r="A28" s="112" t="s">
        <v>88</v>
      </c>
      <c r="B28" s="115"/>
      <c r="C28" s="113"/>
      <c r="D28" s="114"/>
    </row>
    <row r="29" spans="1:4" ht="18" customHeight="1">
      <c r="A29" s="112" t="s">
        <v>89</v>
      </c>
      <c r="B29" s="115"/>
      <c r="C29" s="113"/>
      <c r="D29" s="114"/>
    </row>
    <row r="30" spans="1:4" ht="18" customHeight="1" thickBot="1">
      <c r="A30" s="176" t="s">
        <v>90</v>
      </c>
      <c r="B30" s="116"/>
      <c r="C30" s="117"/>
      <c r="D30" s="118"/>
    </row>
    <row r="31" spans="1:4" ht="18" customHeight="1" thickBot="1">
      <c r="A31" s="45" t="s">
        <v>91</v>
      </c>
      <c r="B31" s="258" t="s">
        <v>100</v>
      </c>
      <c r="C31" s="259">
        <f>SUM(C5:C30)</f>
        <v>0</v>
      </c>
      <c r="D31" s="260">
        <f>SUM(D5:D30)</f>
        <v>0</v>
      </c>
    </row>
    <row r="32" spans="1:4" ht="8.25" customHeight="1">
      <c r="A32" s="119"/>
      <c r="B32" s="717"/>
      <c r="C32" s="717"/>
      <c r="D32" s="717"/>
    </row>
  </sheetData>
  <sheetProtection/>
  <mergeCells count="2">
    <mergeCell ref="B32:D3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zoomScaleSheetLayoutView="100" workbookViewId="0" topLeftCell="A31">
      <selection activeCell="C88" sqref="C88"/>
    </sheetView>
  </sheetViews>
  <sheetFormatPr defaultColWidth="9.00390625" defaultRowHeight="12.75"/>
  <cols>
    <col min="1" max="1" width="9.50390625" style="567" customWidth="1"/>
    <col min="2" max="2" width="91.625" style="567" customWidth="1"/>
    <col min="3" max="3" width="21.625" style="568" customWidth="1"/>
    <col min="4" max="4" width="9.00390625" style="47" customWidth="1"/>
    <col min="5" max="16384" width="9.375" style="47" customWidth="1"/>
  </cols>
  <sheetData>
    <row r="1" spans="1:3" ht="15.75" customHeight="1">
      <c r="A1" s="658" t="s">
        <v>62</v>
      </c>
      <c r="B1" s="658"/>
      <c r="C1" s="658"/>
    </row>
    <row r="2" spans="1:3" ht="15.75" customHeight="1" thickBot="1">
      <c r="A2" s="660" t="s">
        <v>224</v>
      </c>
      <c r="B2" s="660"/>
      <c r="C2" s="424" t="s">
        <v>425</v>
      </c>
    </row>
    <row r="3" spans="1:3" ht="37.5" customHeight="1" thickBot="1">
      <c r="A3" s="27" t="s">
        <v>123</v>
      </c>
      <c r="B3" s="28" t="s">
        <v>64</v>
      </c>
      <c r="C3" s="48" t="s">
        <v>403</v>
      </c>
    </row>
    <row r="4" spans="1:3" s="49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4" t="s">
        <v>65</v>
      </c>
      <c r="B5" s="23" t="s">
        <v>250</v>
      </c>
      <c r="C5" s="402">
        <f>+C6+C11+C20</f>
        <v>7200</v>
      </c>
    </row>
    <row r="6" spans="1:3" s="1" customFormat="1" ht="12" customHeight="1" thickBot="1">
      <c r="A6" s="22" t="s">
        <v>66</v>
      </c>
      <c r="B6" s="379" t="s">
        <v>504</v>
      </c>
      <c r="C6" s="337">
        <f>+C7+C8+C9+C10</f>
        <v>3200</v>
      </c>
    </row>
    <row r="7" spans="1:3" s="1" customFormat="1" ht="12" customHeight="1">
      <c r="A7" s="15" t="s">
        <v>170</v>
      </c>
      <c r="B7" s="549" t="s">
        <v>109</v>
      </c>
      <c r="C7" s="338">
        <v>3200</v>
      </c>
    </row>
    <row r="8" spans="1:3" s="1" customFormat="1" ht="12" customHeight="1">
      <c r="A8" s="15" t="s">
        <v>171</v>
      </c>
      <c r="B8" s="393" t="s">
        <v>139</v>
      </c>
      <c r="C8" s="338"/>
    </row>
    <row r="9" spans="1:3" s="1" customFormat="1" ht="12" customHeight="1">
      <c r="A9" s="15" t="s">
        <v>172</v>
      </c>
      <c r="B9" s="393" t="s">
        <v>251</v>
      </c>
      <c r="C9" s="338"/>
    </row>
    <row r="10" spans="1:3" s="1" customFormat="1" ht="12" customHeight="1" thickBot="1">
      <c r="A10" s="15" t="s">
        <v>173</v>
      </c>
      <c r="B10" s="550" t="s">
        <v>252</v>
      </c>
      <c r="C10" s="338"/>
    </row>
    <row r="11" spans="1:3" s="1" customFormat="1" ht="12" customHeight="1" thickBot="1">
      <c r="A11" s="22" t="s">
        <v>67</v>
      </c>
      <c r="B11" s="23" t="s">
        <v>253</v>
      </c>
      <c r="C11" s="403">
        <f>+C12+C13+C14+C15+C16+C17+C18+C19</f>
        <v>4000</v>
      </c>
    </row>
    <row r="12" spans="1:3" s="1" customFormat="1" ht="12" customHeight="1">
      <c r="A12" s="19" t="s">
        <v>144</v>
      </c>
      <c r="B12" s="11" t="s">
        <v>258</v>
      </c>
      <c r="C12" s="404"/>
    </row>
    <row r="13" spans="1:3" s="1" customFormat="1" ht="12" customHeight="1">
      <c r="A13" s="15" t="s">
        <v>145</v>
      </c>
      <c r="B13" s="8" t="s">
        <v>259</v>
      </c>
      <c r="C13" s="405"/>
    </row>
    <row r="14" spans="1:3" s="1" customFormat="1" ht="12" customHeight="1">
      <c r="A14" s="15" t="s">
        <v>146</v>
      </c>
      <c r="B14" s="8" t="s">
        <v>260</v>
      </c>
      <c r="C14" s="405">
        <v>700</v>
      </c>
    </row>
    <row r="15" spans="1:3" s="1" customFormat="1" ht="12" customHeight="1">
      <c r="A15" s="15" t="s">
        <v>147</v>
      </c>
      <c r="B15" s="8" t="s">
        <v>261</v>
      </c>
      <c r="C15" s="405">
        <v>3300</v>
      </c>
    </row>
    <row r="16" spans="1:3" s="1" customFormat="1" ht="12" customHeight="1">
      <c r="A16" s="14" t="s">
        <v>254</v>
      </c>
      <c r="B16" s="7" t="s">
        <v>262</v>
      </c>
      <c r="C16" s="406"/>
    </row>
    <row r="17" spans="1:3" s="1" customFormat="1" ht="12" customHeight="1">
      <c r="A17" s="15" t="s">
        <v>255</v>
      </c>
      <c r="B17" s="8" t="s">
        <v>364</v>
      </c>
      <c r="C17" s="405"/>
    </row>
    <row r="18" spans="1:3" s="1" customFormat="1" ht="12" customHeight="1">
      <c r="A18" s="15" t="s">
        <v>256</v>
      </c>
      <c r="B18" s="8" t="s">
        <v>263</v>
      </c>
      <c r="C18" s="405"/>
    </row>
    <row r="19" spans="1:3" s="1" customFormat="1" ht="12" customHeight="1" thickBot="1">
      <c r="A19" s="16" t="s">
        <v>257</v>
      </c>
      <c r="B19" s="9" t="s">
        <v>264</v>
      </c>
      <c r="C19" s="407"/>
    </row>
    <row r="20" spans="1:3" s="1" customFormat="1" ht="12" customHeight="1" thickBot="1">
      <c r="A20" s="22" t="s">
        <v>265</v>
      </c>
      <c r="B20" s="23" t="s">
        <v>365</v>
      </c>
      <c r="C20" s="408"/>
    </row>
    <row r="21" spans="1:3" s="1" customFormat="1" ht="12" customHeight="1" thickBot="1">
      <c r="A21" s="22" t="s">
        <v>69</v>
      </c>
      <c r="B21" s="23" t="s">
        <v>267</v>
      </c>
      <c r="C21" s="403">
        <f>+C22+C23+C24+C25+C26+C27+C28+C29</f>
        <v>107073</v>
      </c>
    </row>
    <row r="22" spans="1:3" s="1" customFormat="1" ht="12" customHeight="1">
      <c r="A22" s="17" t="s">
        <v>148</v>
      </c>
      <c r="B22" s="10" t="s">
        <v>273</v>
      </c>
      <c r="C22" s="409">
        <v>82223</v>
      </c>
    </row>
    <row r="23" spans="1:3" s="1" customFormat="1" ht="12" customHeight="1">
      <c r="A23" s="15" t="s">
        <v>149</v>
      </c>
      <c r="B23" s="8" t="s">
        <v>274</v>
      </c>
      <c r="C23" s="405"/>
    </row>
    <row r="24" spans="1:3" s="1" customFormat="1" ht="12" customHeight="1">
      <c r="A24" s="15" t="s">
        <v>150</v>
      </c>
      <c r="B24" s="8" t="s">
        <v>275</v>
      </c>
      <c r="C24" s="405">
        <v>24850</v>
      </c>
    </row>
    <row r="25" spans="1:3" s="1" customFormat="1" ht="12" customHeight="1">
      <c r="A25" s="18" t="s">
        <v>268</v>
      </c>
      <c r="B25" s="8" t="s">
        <v>153</v>
      </c>
      <c r="C25" s="410"/>
    </row>
    <row r="26" spans="1:3" s="1" customFormat="1" ht="12" customHeight="1">
      <c r="A26" s="18" t="s">
        <v>269</v>
      </c>
      <c r="B26" s="8" t="s">
        <v>276</v>
      </c>
      <c r="C26" s="410"/>
    </row>
    <row r="27" spans="1:3" s="1" customFormat="1" ht="12" customHeight="1">
      <c r="A27" s="15" t="s">
        <v>270</v>
      </c>
      <c r="B27" s="8" t="s">
        <v>277</v>
      </c>
      <c r="C27" s="405"/>
    </row>
    <row r="28" spans="1:3" s="1" customFormat="1" ht="12" customHeight="1">
      <c r="A28" s="15" t="s">
        <v>271</v>
      </c>
      <c r="B28" s="8" t="s">
        <v>366</v>
      </c>
      <c r="C28" s="411"/>
    </row>
    <row r="29" spans="1:3" s="1" customFormat="1" ht="12" customHeight="1" thickBot="1">
      <c r="A29" s="15" t="s">
        <v>272</v>
      </c>
      <c r="B29" s="13" t="s">
        <v>279</v>
      </c>
      <c r="C29" s="411"/>
    </row>
    <row r="30" spans="1:3" s="1" customFormat="1" ht="12" customHeight="1" thickBot="1">
      <c r="A30" s="372" t="s">
        <v>70</v>
      </c>
      <c r="B30" s="23" t="s">
        <v>505</v>
      </c>
      <c r="C30" s="337">
        <f>+C31+C37</f>
        <v>9052</v>
      </c>
    </row>
    <row r="31" spans="1:3" s="1" customFormat="1" ht="12" customHeight="1">
      <c r="A31" s="373" t="s">
        <v>151</v>
      </c>
      <c r="B31" s="551" t="s">
        <v>506</v>
      </c>
      <c r="C31" s="369">
        <f>+C32+C33+C34+C35+C36</f>
        <v>9052</v>
      </c>
    </row>
    <row r="32" spans="1:3" s="1" customFormat="1" ht="12" customHeight="1">
      <c r="A32" s="374" t="s">
        <v>154</v>
      </c>
      <c r="B32" s="380" t="s">
        <v>367</v>
      </c>
      <c r="C32" s="342">
        <v>3850</v>
      </c>
    </row>
    <row r="33" spans="1:3" s="1" customFormat="1" ht="12" customHeight="1">
      <c r="A33" s="374" t="s">
        <v>155</v>
      </c>
      <c r="B33" s="380" t="s">
        <v>368</v>
      </c>
      <c r="C33" s="342"/>
    </row>
    <row r="34" spans="1:3" s="1" customFormat="1" ht="12" customHeight="1">
      <c r="A34" s="374" t="s">
        <v>156</v>
      </c>
      <c r="B34" s="380" t="s">
        <v>369</v>
      </c>
      <c r="C34" s="342"/>
    </row>
    <row r="35" spans="1:3" s="1" customFormat="1" ht="12" customHeight="1">
      <c r="A35" s="374" t="s">
        <v>157</v>
      </c>
      <c r="B35" s="380" t="s">
        <v>370</v>
      </c>
      <c r="C35" s="342"/>
    </row>
    <row r="36" spans="1:3" s="1" customFormat="1" ht="12" customHeight="1">
      <c r="A36" s="374" t="s">
        <v>280</v>
      </c>
      <c r="B36" s="380" t="s">
        <v>542</v>
      </c>
      <c r="C36" s="342">
        <v>5202</v>
      </c>
    </row>
    <row r="37" spans="1:3" s="1" customFormat="1" ht="12" customHeight="1">
      <c r="A37" s="374" t="s">
        <v>152</v>
      </c>
      <c r="B37" s="381" t="s">
        <v>508</v>
      </c>
      <c r="C37" s="368">
        <f>+C38+C39+C40+C41+C42</f>
        <v>0</v>
      </c>
    </row>
    <row r="38" spans="1:3" s="1" customFormat="1" ht="12" customHeight="1">
      <c r="A38" s="374" t="s">
        <v>160</v>
      </c>
      <c r="B38" s="380" t="s">
        <v>367</v>
      </c>
      <c r="C38" s="342"/>
    </row>
    <row r="39" spans="1:3" s="1" customFormat="1" ht="12" customHeight="1">
      <c r="A39" s="374" t="s">
        <v>161</v>
      </c>
      <c r="B39" s="380" t="s">
        <v>368</v>
      </c>
      <c r="C39" s="342"/>
    </row>
    <row r="40" spans="1:3" s="1" customFormat="1" ht="12" customHeight="1">
      <c r="A40" s="374" t="s">
        <v>162</v>
      </c>
      <c r="B40" s="380" t="s">
        <v>369</v>
      </c>
      <c r="C40" s="342"/>
    </row>
    <row r="41" spans="1:3" s="1" customFormat="1" ht="12" customHeight="1">
      <c r="A41" s="374" t="s">
        <v>163</v>
      </c>
      <c r="B41" s="382" t="s">
        <v>370</v>
      </c>
      <c r="C41" s="342"/>
    </row>
    <row r="42" spans="1:3" s="1" customFormat="1" ht="12" customHeight="1" thickBot="1">
      <c r="A42" s="375" t="s">
        <v>281</v>
      </c>
      <c r="B42" s="383" t="s">
        <v>509</v>
      </c>
      <c r="C42" s="343"/>
    </row>
    <row r="43" spans="1:3" s="1" customFormat="1" ht="12" customHeight="1" thickBot="1">
      <c r="A43" s="22" t="s">
        <v>282</v>
      </c>
      <c r="B43" s="552" t="s">
        <v>371</v>
      </c>
      <c r="C43" s="337">
        <f>+C44+C45</f>
        <v>27300</v>
      </c>
    </row>
    <row r="44" spans="1:3" s="1" customFormat="1" ht="12" customHeight="1">
      <c r="A44" s="17" t="s">
        <v>158</v>
      </c>
      <c r="B44" s="393" t="s">
        <v>372</v>
      </c>
      <c r="C44" s="340"/>
    </row>
    <row r="45" spans="1:3" s="1" customFormat="1" ht="12" customHeight="1" thickBot="1">
      <c r="A45" s="14" t="s">
        <v>159</v>
      </c>
      <c r="B45" s="388" t="s">
        <v>376</v>
      </c>
      <c r="C45" s="339">
        <v>27300</v>
      </c>
    </row>
    <row r="46" spans="1:3" s="1" customFormat="1" ht="12" customHeight="1" thickBot="1">
      <c r="A46" s="22" t="s">
        <v>72</v>
      </c>
      <c r="B46" s="552" t="s">
        <v>375</v>
      </c>
      <c r="C46" s="337">
        <f>+C47+C48+C49</f>
        <v>44000</v>
      </c>
    </row>
    <row r="47" spans="1:3" s="1" customFormat="1" ht="12" customHeight="1">
      <c r="A47" s="17" t="s">
        <v>285</v>
      </c>
      <c r="B47" s="393" t="s">
        <v>283</v>
      </c>
      <c r="C47" s="370"/>
    </row>
    <row r="48" spans="1:3" s="1" customFormat="1" ht="12" customHeight="1">
      <c r="A48" s="15" t="s">
        <v>286</v>
      </c>
      <c r="B48" s="380" t="s">
        <v>284</v>
      </c>
      <c r="C48" s="411"/>
    </row>
    <row r="49" spans="1:3" s="1" customFormat="1" ht="12" customHeight="1" thickBot="1">
      <c r="A49" s="14" t="s">
        <v>434</v>
      </c>
      <c r="B49" s="388" t="s">
        <v>373</v>
      </c>
      <c r="C49" s="344">
        <v>44000</v>
      </c>
    </row>
    <row r="50" spans="1:5" s="1" customFormat="1" ht="17.25" customHeight="1" thickBot="1">
      <c r="A50" s="22" t="s">
        <v>287</v>
      </c>
      <c r="B50" s="553" t="s">
        <v>374</v>
      </c>
      <c r="C50" s="412"/>
      <c r="E50" s="50"/>
    </row>
    <row r="51" spans="1:3" s="1" customFormat="1" ht="12" customHeight="1" thickBot="1">
      <c r="A51" s="22" t="s">
        <v>74</v>
      </c>
      <c r="B51" s="26" t="s">
        <v>288</v>
      </c>
      <c r="C51" s="413">
        <f>+C6+C11+C20+C21+C30+C43+C46+C50</f>
        <v>194625</v>
      </c>
    </row>
    <row r="52" spans="1:3" s="1" customFormat="1" ht="12" customHeight="1" thickBot="1">
      <c r="A52" s="384" t="s">
        <v>75</v>
      </c>
      <c r="B52" s="379" t="s">
        <v>377</v>
      </c>
      <c r="C52" s="414">
        <f>+C53+C59</f>
        <v>0</v>
      </c>
    </row>
    <row r="53" spans="1:3" s="1" customFormat="1" ht="12" customHeight="1">
      <c r="A53" s="554" t="s">
        <v>217</v>
      </c>
      <c r="B53" s="551" t="s">
        <v>464</v>
      </c>
      <c r="C53" s="415">
        <f>+C54+C55+C56+C57+C58</f>
        <v>0</v>
      </c>
    </row>
    <row r="54" spans="1:3" s="1" customFormat="1" ht="12" customHeight="1">
      <c r="A54" s="385" t="s">
        <v>393</v>
      </c>
      <c r="B54" s="380" t="s">
        <v>379</v>
      </c>
      <c r="C54" s="411"/>
    </row>
    <row r="55" spans="1:3" s="1" customFormat="1" ht="12" customHeight="1">
      <c r="A55" s="385" t="s">
        <v>394</v>
      </c>
      <c r="B55" s="380" t="s">
        <v>380</v>
      </c>
      <c r="C55" s="411"/>
    </row>
    <row r="56" spans="1:3" s="1" customFormat="1" ht="12" customHeight="1">
      <c r="A56" s="385" t="s">
        <v>395</v>
      </c>
      <c r="B56" s="380" t="s">
        <v>381</v>
      </c>
      <c r="C56" s="411"/>
    </row>
    <row r="57" spans="1:3" s="1" customFormat="1" ht="12" customHeight="1">
      <c r="A57" s="385" t="s">
        <v>396</v>
      </c>
      <c r="B57" s="380" t="s">
        <v>382</v>
      </c>
      <c r="C57" s="411"/>
    </row>
    <row r="58" spans="1:3" s="1" customFormat="1" ht="12" customHeight="1">
      <c r="A58" s="385" t="s">
        <v>397</v>
      </c>
      <c r="B58" s="380" t="s">
        <v>383</v>
      </c>
      <c r="C58" s="411"/>
    </row>
    <row r="59" spans="1:3" s="1" customFormat="1" ht="12" customHeight="1">
      <c r="A59" s="386" t="s">
        <v>218</v>
      </c>
      <c r="B59" s="381" t="s">
        <v>463</v>
      </c>
      <c r="C59" s="416">
        <f>+C60+C61+C62+C63+C64</f>
        <v>0</v>
      </c>
    </row>
    <row r="60" spans="1:3" s="1" customFormat="1" ht="12" customHeight="1">
      <c r="A60" s="385" t="s">
        <v>398</v>
      </c>
      <c r="B60" s="380" t="s">
        <v>385</v>
      </c>
      <c r="C60" s="411"/>
    </row>
    <row r="61" spans="1:3" s="1" customFormat="1" ht="12" customHeight="1">
      <c r="A61" s="385" t="s">
        <v>399</v>
      </c>
      <c r="B61" s="380" t="s">
        <v>386</v>
      </c>
      <c r="C61" s="411"/>
    </row>
    <row r="62" spans="1:3" s="1" customFormat="1" ht="12" customHeight="1">
      <c r="A62" s="385" t="s">
        <v>400</v>
      </c>
      <c r="B62" s="380" t="s">
        <v>387</v>
      </c>
      <c r="C62" s="411"/>
    </row>
    <row r="63" spans="1:3" s="1" customFormat="1" ht="12" customHeight="1">
      <c r="A63" s="385" t="s">
        <v>401</v>
      </c>
      <c r="B63" s="380" t="s">
        <v>388</v>
      </c>
      <c r="C63" s="411"/>
    </row>
    <row r="64" spans="1:3" s="1" customFormat="1" ht="12" customHeight="1" thickBot="1">
      <c r="A64" s="387" t="s">
        <v>402</v>
      </c>
      <c r="B64" s="388" t="s">
        <v>389</v>
      </c>
      <c r="C64" s="417"/>
    </row>
    <row r="65" spans="1:3" s="1" customFormat="1" ht="12" customHeight="1" thickBot="1">
      <c r="A65" s="389" t="s">
        <v>76</v>
      </c>
      <c r="B65" s="555" t="s">
        <v>461</v>
      </c>
      <c r="C65" s="414">
        <f>+C51+C52</f>
        <v>194625</v>
      </c>
    </row>
    <row r="66" spans="1:3" s="1" customFormat="1" ht="13.5" customHeight="1" thickBot="1">
      <c r="A66" s="390" t="s">
        <v>77</v>
      </c>
      <c r="B66" s="556" t="s">
        <v>391</v>
      </c>
      <c r="C66" s="425"/>
    </row>
    <row r="67" spans="1:3" s="1" customFormat="1" ht="12" customHeight="1" thickBot="1">
      <c r="A67" s="389" t="s">
        <v>78</v>
      </c>
      <c r="B67" s="555" t="s">
        <v>462</v>
      </c>
      <c r="C67" s="426">
        <f>+C65+C66</f>
        <v>194625</v>
      </c>
    </row>
    <row r="68" spans="1:3" s="1" customFormat="1" ht="83.25" customHeight="1">
      <c r="A68" s="5"/>
      <c r="B68" s="6"/>
      <c r="C68" s="418"/>
    </row>
    <row r="69" spans="1:3" ht="16.5" customHeight="1">
      <c r="A69" s="658" t="s">
        <v>94</v>
      </c>
      <c r="B69" s="658"/>
      <c r="C69" s="658"/>
    </row>
    <row r="70" spans="1:3" s="431" customFormat="1" ht="16.5" customHeight="1" thickBot="1">
      <c r="A70" s="661" t="s">
        <v>225</v>
      </c>
      <c r="B70" s="661"/>
      <c r="C70" s="181" t="s">
        <v>425</v>
      </c>
    </row>
    <row r="71" spans="1:3" ht="37.5" customHeight="1" thickBot="1">
      <c r="A71" s="27" t="s">
        <v>63</v>
      </c>
      <c r="B71" s="28" t="s">
        <v>95</v>
      </c>
      <c r="C71" s="48" t="s">
        <v>403</v>
      </c>
    </row>
    <row r="72" spans="1:3" s="49" customFormat="1" ht="12" customHeight="1" thickBot="1">
      <c r="A72" s="41">
        <v>1</v>
      </c>
      <c r="B72" s="42">
        <v>2</v>
      </c>
      <c r="C72" s="43">
        <v>3</v>
      </c>
    </row>
    <row r="73" spans="1:3" ht="12" customHeight="1" thickBot="1">
      <c r="A73" s="24" t="s">
        <v>65</v>
      </c>
      <c r="B73" s="35" t="s">
        <v>289</v>
      </c>
      <c r="C73" s="402">
        <f>+C74+C75+C76+C77+C78</f>
        <v>123325</v>
      </c>
    </row>
    <row r="74" spans="1:3" ht="12" customHeight="1">
      <c r="A74" s="19" t="s">
        <v>164</v>
      </c>
      <c r="B74" s="11" t="s">
        <v>96</v>
      </c>
      <c r="C74" s="404">
        <v>33352</v>
      </c>
    </row>
    <row r="75" spans="1:3" ht="12" customHeight="1">
      <c r="A75" s="15" t="s">
        <v>165</v>
      </c>
      <c r="B75" s="8" t="s">
        <v>290</v>
      </c>
      <c r="C75" s="405">
        <v>9090</v>
      </c>
    </row>
    <row r="76" spans="1:3" ht="12" customHeight="1">
      <c r="A76" s="15" t="s">
        <v>166</v>
      </c>
      <c r="B76" s="8" t="s">
        <v>207</v>
      </c>
      <c r="C76" s="410">
        <v>41650</v>
      </c>
    </row>
    <row r="77" spans="1:3" ht="12" customHeight="1">
      <c r="A77" s="15" t="s">
        <v>167</v>
      </c>
      <c r="B77" s="12" t="s">
        <v>291</v>
      </c>
      <c r="C77" s="410">
        <v>15600</v>
      </c>
    </row>
    <row r="78" spans="1:3" ht="12" customHeight="1">
      <c r="A78" s="15" t="s">
        <v>178</v>
      </c>
      <c r="B78" s="21" t="s">
        <v>292</v>
      </c>
      <c r="C78" s="410">
        <v>23633</v>
      </c>
    </row>
    <row r="79" spans="1:3" ht="12" customHeight="1">
      <c r="A79" s="15" t="s">
        <v>168</v>
      </c>
      <c r="B79" s="8" t="s">
        <v>314</v>
      </c>
      <c r="C79" s="410"/>
    </row>
    <row r="80" spans="1:3" ht="12" customHeight="1">
      <c r="A80" s="15" t="s">
        <v>169</v>
      </c>
      <c r="B80" s="183" t="s">
        <v>315</v>
      </c>
      <c r="C80" s="410"/>
    </row>
    <row r="81" spans="1:3" ht="12" customHeight="1">
      <c r="A81" s="15" t="s">
        <v>179</v>
      </c>
      <c r="B81" s="183" t="s">
        <v>404</v>
      </c>
      <c r="C81" s="410">
        <v>23633</v>
      </c>
    </row>
    <row r="82" spans="1:3" ht="12" customHeight="1">
      <c r="A82" s="15" t="s">
        <v>180</v>
      </c>
      <c r="B82" s="184" t="s">
        <v>316</v>
      </c>
      <c r="C82" s="410"/>
    </row>
    <row r="83" spans="1:3" ht="12" customHeight="1">
      <c r="A83" s="14" t="s">
        <v>181</v>
      </c>
      <c r="B83" s="185" t="s">
        <v>317</v>
      </c>
      <c r="C83" s="410"/>
    </row>
    <row r="84" spans="1:3" ht="12" customHeight="1">
      <c r="A84" s="15" t="s">
        <v>182</v>
      </c>
      <c r="B84" s="185" t="s">
        <v>318</v>
      </c>
      <c r="C84" s="410"/>
    </row>
    <row r="85" spans="1:3" ht="12" customHeight="1" thickBot="1">
      <c r="A85" s="20" t="s">
        <v>184</v>
      </c>
      <c r="B85" s="186" t="s">
        <v>319</v>
      </c>
      <c r="C85" s="419"/>
    </row>
    <row r="86" spans="1:3" ht="12" customHeight="1" thickBot="1">
      <c r="A86" s="22" t="s">
        <v>66</v>
      </c>
      <c r="B86" s="34" t="s">
        <v>435</v>
      </c>
      <c r="C86" s="403">
        <f>+C87+C88+C89</f>
        <v>71300</v>
      </c>
    </row>
    <row r="87" spans="1:3" ht="12" customHeight="1">
      <c r="A87" s="17" t="s">
        <v>170</v>
      </c>
      <c r="B87" s="8" t="s">
        <v>405</v>
      </c>
      <c r="C87" s="409">
        <v>27800</v>
      </c>
    </row>
    <row r="88" spans="1:3" ht="12" customHeight="1">
      <c r="A88" s="17" t="s">
        <v>171</v>
      </c>
      <c r="B88" s="13" t="s">
        <v>294</v>
      </c>
      <c r="C88" s="405">
        <v>43500</v>
      </c>
    </row>
    <row r="89" spans="1:3" ht="12" customHeight="1">
      <c r="A89" s="17" t="s">
        <v>172</v>
      </c>
      <c r="B89" s="380" t="s">
        <v>436</v>
      </c>
      <c r="C89" s="338"/>
    </row>
    <row r="90" spans="1:3" ht="12" customHeight="1">
      <c r="A90" s="17" t="s">
        <v>173</v>
      </c>
      <c r="B90" s="380" t="s">
        <v>510</v>
      </c>
      <c r="C90" s="338"/>
    </row>
    <row r="91" spans="1:3" ht="12" customHeight="1">
      <c r="A91" s="17" t="s">
        <v>174</v>
      </c>
      <c r="B91" s="380" t="s">
        <v>437</v>
      </c>
      <c r="C91" s="338"/>
    </row>
    <row r="92" spans="1:3" ht="15.75">
      <c r="A92" s="17" t="s">
        <v>183</v>
      </c>
      <c r="B92" s="380" t="s">
        <v>438</v>
      </c>
      <c r="C92" s="338"/>
    </row>
    <row r="93" spans="1:3" ht="12" customHeight="1">
      <c r="A93" s="17" t="s">
        <v>185</v>
      </c>
      <c r="B93" s="557" t="s">
        <v>409</v>
      </c>
      <c r="C93" s="338"/>
    </row>
    <row r="94" spans="1:3" ht="12" customHeight="1">
      <c r="A94" s="17" t="s">
        <v>295</v>
      </c>
      <c r="B94" s="557" t="s">
        <v>410</v>
      </c>
      <c r="C94" s="338"/>
    </row>
    <row r="95" spans="1:3" ht="12" customHeight="1">
      <c r="A95" s="17" t="s">
        <v>296</v>
      </c>
      <c r="B95" s="557" t="s">
        <v>408</v>
      </c>
      <c r="C95" s="338"/>
    </row>
    <row r="96" spans="1:3" ht="24" customHeight="1" thickBot="1">
      <c r="A96" s="14" t="s">
        <v>297</v>
      </c>
      <c r="B96" s="558" t="s">
        <v>407</v>
      </c>
      <c r="C96" s="341"/>
    </row>
    <row r="97" spans="1:3" ht="12" customHeight="1" thickBot="1">
      <c r="A97" s="22" t="s">
        <v>67</v>
      </c>
      <c r="B97" s="165" t="s">
        <v>439</v>
      </c>
      <c r="C97" s="403">
        <f>+C98+C99</f>
        <v>0</v>
      </c>
    </row>
    <row r="98" spans="1:3" ht="12" customHeight="1">
      <c r="A98" s="17" t="s">
        <v>144</v>
      </c>
      <c r="B98" s="10" t="s">
        <v>112</v>
      </c>
      <c r="C98" s="409"/>
    </row>
    <row r="99" spans="1:3" ht="12" customHeight="1" thickBot="1">
      <c r="A99" s="18" t="s">
        <v>145</v>
      </c>
      <c r="B99" s="13" t="s">
        <v>113</v>
      </c>
      <c r="C99" s="410"/>
    </row>
    <row r="100" spans="1:3" s="378" customFormat="1" ht="12" customHeight="1" thickBot="1">
      <c r="A100" s="384" t="s">
        <v>68</v>
      </c>
      <c r="B100" s="379" t="s">
        <v>411</v>
      </c>
      <c r="C100" s="569"/>
    </row>
    <row r="101" spans="1:3" ht="12" customHeight="1" thickBot="1">
      <c r="A101" s="376" t="s">
        <v>69</v>
      </c>
      <c r="B101" s="377" t="s">
        <v>230</v>
      </c>
      <c r="C101" s="402">
        <f>+C73+C86+C97+C100</f>
        <v>194625</v>
      </c>
    </row>
    <row r="102" spans="1:3" ht="12" customHeight="1" thickBot="1">
      <c r="A102" s="384" t="s">
        <v>70</v>
      </c>
      <c r="B102" s="379" t="s">
        <v>511</v>
      </c>
      <c r="C102" s="403">
        <f>+C103+C111</f>
        <v>0</v>
      </c>
    </row>
    <row r="103" spans="1:3" ht="12" customHeight="1" thickBot="1">
      <c r="A103" s="400" t="s">
        <v>151</v>
      </c>
      <c r="B103" s="559" t="s">
        <v>512</v>
      </c>
      <c r="C103" s="588">
        <f>+C104+C105+C106+C107+C108+C109+C110</f>
        <v>0</v>
      </c>
    </row>
    <row r="104" spans="1:3" ht="12" customHeight="1">
      <c r="A104" s="392" t="s">
        <v>154</v>
      </c>
      <c r="B104" s="393" t="s">
        <v>412</v>
      </c>
      <c r="C104" s="427"/>
    </row>
    <row r="105" spans="1:3" ht="12" customHeight="1">
      <c r="A105" s="385" t="s">
        <v>155</v>
      </c>
      <c r="B105" s="380" t="s">
        <v>413</v>
      </c>
      <c r="C105" s="428"/>
    </row>
    <row r="106" spans="1:3" ht="12" customHeight="1">
      <c r="A106" s="385" t="s">
        <v>156</v>
      </c>
      <c r="B106" s="380" t="s">
        <v>414</v>
      </c>
      <c r="C106" s="428"/>
    </row>
    <row r="107" spans="1:3" ht="12" customHeight="1">
      <c r="A107" s="385" t="s">
        <v>157</v>
      </c>
      <c r="B107" s="380" t="s">
        <v>415</v>
      </c>
      <c r="C107" s="428"/>
    </row>
    <row r="108" spans="1:3" ht="12" customHeight="1">
      <c r="A108" s="385" t="s">
        <v>280</v>
      </c>
      <c r="B108" s="380" t="s">
        <v>416</v>
      </c>
      <c r="C108" s="428"/>
    </row>
    <row r="109" spans="1:3" ht="12" customHeight="1">
      <c r="A109" s="385" t="s">
        <v>298</v>
      </c>
      <c r="B109" s="380" t="s">
        <v>417</v>
      </c>
      <c r="C109" s="428"/>
    </row>
    <row r="110" spans="1:3" ht="12" customHeight="1" thickBot="1">
      <c r="A110" s="394" t="s">
        <v>299</v>
      </c>
      <c r="B110" s="395" t="s">
        <v>418</v>
      </c>
      <c r="C110" s="429"/>
    </row>
    <row r="111" spans="1:3" ht="12" customHeight="1" thickBot="1">
      <c r="A111" s="400" t="s">
        <v>152</v>
      </c>
      <c r="B111" s="559" t="s">
        <v>513</v>
      </c>
      <c r="C111" s="588">
        <f>+C112+C113+C114+C115+C116+C117+C118+C119</f>
        <v>0</v>
      </c>
    </row>
    <row r="112" spans="1:3" ht="12" customHeight="1">
      <c r="A112" s="392" t="s">
        <v>160</v>
      </c>
      <c r="B112" s="393" t="s">
        <v>412</v>
      </c>
      <c r="C112" s="427"/>
    </row>
    <row r="113" spans="1:3" ht="12" customHeight="1">
      <c r="A113" s="385" t="s">
        <v>161</v>
      </c>
      <c r="B113" s="380" t="s">
        <v>419</v>
      </c>
      <c r="C113" s="428"/>
    </row>
    <row r="114" spans="1:3" ht="12" customHeight="1">
      <c r="A114" s="385" t="s">
        <v>162</v>
      </c>
      <c r="B114" s="380" t="s">
        <v>414</v>
      </c>
      <c r="C114" s="428"/>
    </row>
    <row r="115" spans="1:3" ht="12" customHeight="1">
      <c r="A115" s="385" t="s">
        <v>163</v>
      </c>
      <c r="B115" s="380" t="s">
        <v>415</v>
      </c>
      <c r="C115" s="428"/>
    </row>
    <row r="116" spans="1:3" ht="12" customHeight="1">
      <c r="A116" s="385" t="s">
        <v>281</v>
      </c>
      <c r="B116" s="380" t="s">
        <v>416</v>
      </c>
      <c r="C116" s="428"/>
    </row>
    <row r="117" spans="1:3" ht="12" customHeight="1">
      <c r="A117" s="385" t="s">
        <v>300</v>
      </c>
      <c r="B117" s="380" t="s">
        <v>420</v>
      </c>
      <c r="C117" s="428"/>
    </row>
    <row r="118" spans="1:3" ht="12" customHeight="1">
      <c r="A118" s="385" t="s">
        <v>301</v>
      </c>
      <c r="B118" s="380" t="s">
        <v>418</v>
      </c>
      <c r="C118" s="428"/>
    </row>
    <row r="119" spans="1:3" ht="12" customHeight="1" thickBot="1">
      <c r="A119" s="394" t="s">
        <v>302</v>
      </c>
      <c r="B119" s="395" t="s">
        <v>514</v>
      </c>
      <c r="C119" s="429"/>
    </row>
    <row r="120" spans="1:3" ht="12" customHeight="1" thickBot="1">
      <c r="A120" s="384" t="s">
        <v>71</v>
      </c>
      <c r="B120" s="555" t="s">
        <v>421</v>
      </c>
      <c r="C120" s="420">
        <f>+C101+C102</f>
        <v>194625</v>
      </c>
    </row>
    <row r="121" spans="1:9" ht="15" customHeight="1" thickBot="1">
      <c r="A121" s="384" t="s">
        <v>72</v>
      </c>
      <c r="B121" s="555" t="s">
        <v>422</v>
      </c>
      <c r="C121" s="421"/>
      <c r="F121" s="50"/>
      <c r="G121" s="166"/>
      <c r="H121" s="166"/>
      <c r="I121" s="166"/>
    </row>
    <row r="122" spans="1:3" s="1" customFormat="1" ht="12.75" customHeight="1" thickBot="1">
      <c r="A122" s="396" t="s">
        <v>73</v>
      </c>
      <c r="B122" s="556" t="s">
        <v>423</v>
      </c>
      <c r="C122" s="414">
        <f>+C120+C121</f>
        <v>194625</v>
      </c>
    </row>
    <row r="123" spans="1:3" ht="7.5" customHeight="1">
      <c r="A123" s="560"/>
      <c r="B123" s="560"/>
      <c r="C123" s="561"/>
    </row>
    <row r="124" spans="1:3" ht="15.75">
      <c r="A124" s="662" t="s">
        <v>233</v>
      </c>
      <c r="B124" s="662"/>
      <c r="C124" s="662"/>
    </row>
    <row r="125" spans="1:3" ht="15" customHeight="1" thickBot="1">
      <c r="A125" s="660" t="s">
        <v>226</v>
      </c>
      <c r="B125" s="660"/>
      <c r="C125" s="424" t="s">
        <v>425</v>
      </c>
    </row>
    <row r="126" spans="1:4" ht="13.5" customHeight="1" thickBot="1">
      <c r="A126" s="22">
        <v>1</v>
      </c>
      <c r="B126" s="34" t="s">
        <v>309</v>
      </c>
      <c r="C126" s="422">
        <f>+C51-C101</f>
        <v>0</v>
      </c>
      <c r="D126" s="172"/>
    </row>
    <row r="127" spans="1:3" ht="7.5" customHeight="1">
      <c r="A127" s="560"/>
      <c r="B127" s="560"/>
      <c r="C127" s="561"/>
    </row>
    <row r="128" spans="1:5" ht="15.75">
      <c r="A128" s="656" t="s">
        <v>424</v>
      </c>
      <c r="B128" s="656"/>
      <c r="C128" s="656"/>
      <c r="D128"/>
      <c r="E128"/>
    </row>
    <row r="129" spans="1:3" ht="12.75" customHeight="1" thickBot="1">
      <c r="A129" s="659" t="s">
        <v>227</v>
      </c>
      <c r="B129" s="659"/>
      <c r="C129" s="430" t="s">
        <v>425</v>
      </c>
    </row>
    <row r="130" spans="1:3" ht="13.5" customHeight="1" thickBot="1">
      <c r="A130" s="384" t="s">
        <v>65</v>
      </c>
      <c r="B130" s="397" t="s">
        <v>515</v>
      </c>
      <c r="C130" s="420">
        <f>IF('2.1.sz.mell  '!C32&lt;&gt;"-",'2.1.sz.mell  '!C32,0)</f>
        <v>0</v>
      </c>
    </row>
    <row r="131" spans="1:3" ht="13.5" customHeight="1" thickBot="1">
      <c r="A131" s="384" t="s">
        <v>66</v>
      </c>
      <c r="B131" s="397" t="s">
        <v>516</v>
      </c>
      <c r="C131" s="420">
        <f>IF('2.2.sz.mell  '!C36&lt;&gt;"-",'2.2.sz.mell  '!C36,0)</f>
        <v>0</v>
      </c>
    </row>
    <row r="132" spans="1:3" ht="13.5" customHeight="1" thickBot="1">
      <c r="A132" s="384" t="s">
        <v>67</v>
      </c>
      <c r="B132" s="397" t="s">
        <v>440</v>
      </c>
      <c r="C132" s="420">
        <f>C131+C130</f>
        <v>0</v>
      </c>
    </row>
    <row r="133" spans="1:3" ht="7.5" customHeight="1">
      <c r="A133" s="562"/>
      <c r="B133" s="563"/>
      <c r="C133" s="564"/>
    </row>
    <row r="134" spans="1:3" ht="15.75">
      <c r="A134" s="657" t="s">
        <v>426</v>
      </c>
      <c r="B134" s="657"/>
      <c r="C134" s="657"/>
    </row>
    <row r="135" spans="1:3" ht="12.75" customHeight="1" thickBot="1">
      <c r="A135" s="659" t="s">
        <v>427</v>
      </c>
      <c r="B135" s="659"/>
      <c r="C135" s="430" t="s">
        <v>425</v>
      </c>
    </row>
    <row r="136" spans="1:3" ht="12.75" customHeight="1" thickBot="1">
      <c r="A136" s="384" t="s">
        <v>65</v>
      </c>
      <c r="B136" s="397" t="s">
        <v>517</v>
      </c>
      <c r="C136" s="420">
        <f>+C137-C140</f>
        <v>0</v>
      </c>
    </row>
    <row r="137" spans="1:3" ht="12.75" customHeight="1" thickBot="1">
      <c r="A137" s="399" t="s">
        <v>164</v>
      </c>
      <c r="B137" s="565" t="s">
        <v>428</v>
      </c>
      <c r="C137" s="587">
        <f>+C52</f>
        <v>0</v>
      </c>
    </row>
    <row r="138" spans="1:3" ht="12.75" customHeight="1" thickBot="1">
      <c r="A138" s="400" t="s">
        <v>310</v>
      </c>
      <c r="B138" s="566" t="s">
        <v>429</v>
      </c>
      <c r="C138" s="423">
        <f>+'2.1.sz.mell  '!C27</f>
        <v>0</v>
      </c>
    </row>
    <row r="139" spans="1:3" ht="12.75" customHeight="1" thickBot="1">
      <c r="A139" s="400" t="s">
        <v>311</v>
      </c>
      <c r="B139" s="566" t="s">
        <v>430</v>
      </c>
      <c r="C139" s="423">
        <f>+'2.2.sz.mell  '!C31</f>
        <v>0</v>
      </c>
    </row>
    <row r="140" spans="1:3" ht="12.75" customHeight="1" thickBot="1">
      <c r="A140" s="399" t="s">
        <v>165</v>
      </c>
      <c r="B140" s="565" t="s">
        <v>431</v>
      </c>
      <c r="C140" s="587">
        <f>+C102</f>
        <v>0</v>
      </c>
    </row>
    <row r="141" spans="1:3" ht="12.75" customHeight="1" thickBot="1">
      <c r="A141" s="400" t="s">
        <v>312</v>
      </c>
      <c r="B141" s="566" t="s">
        <v>432</v>
      </c>
      <c r="C141" s="423">
        <f>+'2.1.sz.mell  '!E27</f>
        <v>0</v>
      </c>
    </row>
    <row r="142" spans="1:3" ht="12.75" customHeight="1" thickBot="1">
      <c r="A142" s="400" t="s">
        <v>313</v>
      </c>
      <c r="B142" s="566" t="s">
        <v>433</v>
      </c>
      <c r="C142" s="423">
        <f>+'2.2.sz.mell  '!E31</f>
        <v>0</v>
      </c>
    </row>
  </sheetData>
  <sheetProtection/>
  <mergeCells count="10">
    <mergeCell ref="A128:C128"/>
    <mergeCell ref="A134:C134"/>
    <mergeCell ref="A1:C1"/>
    <mergeCell ref="A135:B135"/>
    <mergeCell ref="A129:B129"/>
    <mergeCell ref="A2:B2"/>
    <mergeCell ref="A70:B70"/>
    <mergeCell ref="A124:C124"/>
    <mergeCell ref="A125:B125"/>
    <mergeCell ref="A69:C6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Sály Önkormányzat
2013. ÉVI KÖLTSÉGVETÉSÉNEK ÖSSZEVONT MÉRLEGE&amp;10
&amp;R&amp;"Times New Roman CE,Félkövér dőlt"&amp;11 1.1. melléklet a ........./2013. (.......) önkormányzati rendelethez</oddHeader>
  </headerFooter>
  <rowBreaks count="1" manualBreakCount="1">
    <brk id="6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M22" sqref="M22"/>
    </sheetView>
  </sheetViews>
  <sheetFormatPr defaultColWidth="9.00390625" defaultRowHeight="12.75"/>
  <cols>
    <col min="1" max="1" width="4.875" style="138" customWidth="1"/>
    <col min="2" max="2" width="28.875" style="157" customWidth="1"/>
    <col min="3" max="4" width="9.00390625" style="157" customWidth="1"/>
    <col min="5" max="5" width="9.50390625" style="157" customWidth="1"/>
    <col min="6" max="6" width="8.875" style="157" customWidth="1"/>
    <col min="7" max="7" width="8.625" style="157" customWidth="1"/>
    <col min="8" max="8" width="8.875" style="157" customWidth="1"/>
    <col min="9" max="9" width="8.125" style="157" customWidth="1"/>
    <col min="10" max="14" width="9.50390625" style="157" customWidth="1"/>
    <col min="15" max="15" width="12.625" style="138" customWidth="1"/>
    <col min="16" max="16384" width="9.375" style="157" customWidth="1"/>
  </cols>
  <sheetData>
    <row r="1" spans="1:15" ht="31.5" customHeight="1">
      <c r="A1" s="722" t="s">
        <v>47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</row>
    <row r="2" ht="16.5" thickBot="1">
      <c r="O2" s="4" t="s">
        <v>104</v>
      </c>
    </row>
    <row r="3" spans="1:15" s="138" customFormat="1" ht="25.5" customHeight="1" thickBot="1">
      <c r="A3" s="135" t="s">
        <v>63</v>
      </c>
      <c r="B3" s="136" t="s">
        <v>115</v>
      </c>
      <c r="C3" s="136" t="s">
        <v>127</v>
      </c>
      <c r="D3" s="136" t="s">
        <v>128</v>
      </c>
      <c r="E3" s="136" t="s">
        <v>129</v>
      </c>
      <c r="F3" s="136" t="s">
        <v>130</v>
      </c>
      <c r="G3" s="136" t="s">
        <v>131</v>
      </c>
      <c r="H3" s="136" t="s">
        <v>132</v>
      </c>
      <c r="I3" s="136" t="s">
        <v>133</v>
      </c>
      <c r="J3" s="136" t="s">
        <v>134</v>
      </c>
      <c r="K3" s="136" t="s">
        <v>135</v>
      </c>
      <c r="L3" s="136" t="s">
        <v>136</v>
      </c>
      <c r="M3" s="136" t="s">
        <v>137</v>
      </c>
      <c r="N3" s="136" t="s">
        <v>138</v>
      </c>
      <c r="O3" s="137" t="s">
        <v>100</v>
      </c>
    </row>
    <row r="4" spans="1:15" s="140" customFormat="1" ht="15" customHeight="1" thickBot="1">
      <c r="A4" s="139" t="s">
        <v>65</v>
      </c>
      <c r="B4" s="719" t="s">
        <v>107</v>
      </c>
      <c r="C4" s="720"/>
      <c r="D4" s="720"/>
      <c r="E4" s="720"/>
      <c r="F4" s="720"/>
      <c r="G4" s="720"/>
      <c r="H4" s="720"/>
      <c r="I4" s="720"/>
      <c r="J4" s="720"/>
      <c r="K4" s="720"/>
      <c r="L4" s="720"/>
      <c r="M4" s="720"/>
      <c r="N4" s="720"/>
      <c r="O4" s="721"/>
    </row>
    <row r="5" spans="1:15" s="140" customFormat="1" ht="15" customHeight="1">
      <c r="A5" s="141" t="s">
        <v>66</v>
      </c>
      <c r="B5" s="142" t="s">
        <v>266</v>
      </c>
      <c r="C5" s="143">
        <v>267</v>
      </c>
      <c r="D5" s="143">
        <v>267</v>
      </c>
      <c r="E5" s="143">
        <v>267</v>
      </c>
      <c r="F5" s="143">
        <v>267</v>
      </c>
      <c r="G5" s="143">
        <v>267</v>
      </c>
      <c r="H5" s="143">
        <v>267</v>
      </c>
      <c r="I5" s="143">
        <v>267</v>
      </c>
      <c r="J5" s="143">
        <v>267</v>
      </c>
      <c r="K5" s="143">
        <v>266</v>
      </c>
      <c r="L5" s="143">
        <v>266</v>
      </c>
      <c r="M5" s="143">
        <v>266</v>
      </c>
      <c r="N5" s="143">
        <v>266</v>
      </c>
      <c r="O5" s="144">
        <f aca="true" t="shared" si="0" ref="O5:O27">SUM(C5:N5)</f>
        <v>3200</v>
      </c>
    </row>
    <row r="6" spans="1:15" s="148" customFormat="1" ht="13.5" customHeight="1">
      <c r="A6" s="145" t="s">
        <v>67</v>
      </c>
      <c r="B6" s="363" t="s">
        <v>108</v>
      </c>
      <c r="C6" s="146">
        <v>333</v>
      </c>
      <c r="D6" s="146">
        <v>333</v>
      </c>
      <c r="E6" s="146">
        <v>333</v>
      </c>
      <c r="F6" s="146">
        <v>333</v>
      </c>
      <c r="G6" s="146">
        <v>333</v>
      </c>
      <c r="H6" s="146">
        <v>333</v>
      </c>
      <c r="I6" s="146">
        <v>333</v>
      </c>
      <c r="J6" s="146">
        <v>333</v>
      </c>
      <c r="K6" s="146">
        <v>334</v>
      </c>
      <c r="L6" s="146">
        <v>334</v>
      </c>
      <c r="M6" s="146">
        <v>334</v>
      </c>
      <c r="N6" s="146">
        <v>334</v>
      </c>
      <c r="O6" s="147">
        <f t="shared" si="0"/>
        <v>4000</v>
      </c>
    </row>
    <row r="7" spans="1:15" s="148" customFormat="1" ht="15.75">
      <c r="A7" s="145" t="s">
        <v>68</v>
      </c>
      <c r="B7" s="364" t="s">
        <v>110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0">
        <f t="shared" si="0"/>
        <v>0</v>
      </c>
    </row>
    <row r="8" spans="1:15" s="148" customFormat="1" ht="13.5" customHeight="1">
      <c r="A8" s="145" t="s">
        <v>69</v>
      </c>
      <c r="B8" s="363" t="s">
        <v>48</v>
      </c>
      <c r="C8" s="146">
        <v>8923</v>
      </c>
      <c r="D8" s="146">
        <v>8923</v>
      </c>
      <c r="E8" s="146">
        <v>8923</v>
      </c>
      <c r="F8" s="146">
        <v>8923</v>
      </c>
      <c r="G8" s="146">
        <v>8923</v>
      </c>
      <c r="H8" s="146">
        <v>8923</v>
      </c>
      <c r="I8" s="146">
        <v>8923</v>
      </c>
      <c r="J8" s="146">
        <v>8923</v>
      </c>
      <c r="K8" s="146">
        <v>8923</v>
      </c>
      <c r="L8" s="146">
        <v>8922</v>
      </c>
      <c r="M8" s="146">
        <v>8922</v>
      </c>
      <c r="N8" s="146">
        <v>8922</v>
      </c>
      <c r="O8" s="147">
        <f t="shared" si="0"/>
        <v>107073</v>
      </c>
    </row>
    <row r="9" spans="1:15" s="148" customFormat="1" ht="13.5" customHeight="1">
      <c r="A9" s="145" t="s">
        <v>70</v>
      </c>
      <c r="B9" s="363" t="s">
        <v>49</v>
      </c>
      <c r="C9" s="146">
        <v>754</v>
      </c>
      <c r="D9" s="146">
        <v>754</v>
      </c>
      <c r="E9" s="146">
        <v>754</v>
      </c>
      <c r="F9" s="146">
        <v>754</v>
      </c>
      <c r="G9" s="146">
        <v>754</v>
      </c>
      <c r="H9" s="146">
        <v>754</v>
      </c>
      <c r="I9" s="146">
        <v>754</v>
      </c>
      <c r="J9" s="146">
        <v>754</v>
      </c>
      <c r="K9" s="146">
        <v>755</v>
      </c>
      <c r="L9" s="146">
        <v>755</v>
      </c>
      <c r="M9" s="146">
        <v>755</v>
      </c>
      <c r="N9" s="146">
        <v>755</v>
      </c>
      <c r="O9" s="147">
        <f t="shared" si="0"/>
        <v>9052</v>
      </c>
    </row>
    <row r="10" spans="1:15" s="148" customFormat="1" ht="13.5" customHeight="1">
      <c r="A10" s="145" t="s">
        <v>71</v>
      </c>
      <c r="B10" s="363" t="s">
        <v>50</v>
      </c>
      <c r="C10" s="146">
        <v>2275</v>
      </c>
      <c r="D10" s="146">
        <v>2275</v>
      </c>
      <c r="E10" s="146">
        <v>2275</v>
      </c>
      <c r="F10" s="146">
        <v>2275</v>
      </c>
      <c r="G10" s="146">
        <v>2275</v>
      </c>
      <c r="H10" s="146">
        <v>2275</v>
      </c>
      <c r="I10" s="146">
        <v>2275</v>
      </c>
      <c r="J10" s="146">
        <v>2275</v>
      </c>
      <c r="K10" s="146">
        <v>2275</v>
      </c>
      <c r="L10" s="146">
        <v>2275</v>
      </c>
      <c r="M10" s="146">
        <v>2275</v>
      </c>
      <c r="N10" s="146">
        <v>2275</v>
      </c>
      <c r="O10" s="147">
        <f t="shared" si="0"/>
        <v>27300</v>
      </c>
    </row>
    <row r="11" spans="1:15" s="148" customFormat="1" ht="13.5" customHeight="1">
      <c r="A11" s="145" t="s">
        <v>72</v>
      </c>
      <c r="B11" s="363" t="s">
        <v>51</v>
      </c>
      <c r="C11" s="146">
        <v>3667</v>
      </c>
      <c r="D11" s="146">
        <v>3667</v>
      </c>
      <c r="E11" s="146">
        <v>3667</v>
      </c>
      <c r="F11" s="146">
        <v>3667</v>
      </c>
      <c r="G11" s="146">
        <v>3667</v>
      </c>
      <c r="H11" s="146">
        <v>3667</v>
      </c>
      <c r="I11" s="146">
        <v>3667</v>
      </c>
      <c r="J11" s="146">
        <v>3667</v>
      </c>
      <c r="K11" s="146">
        <v>3666</v>
      </c>
      <c r="L11" s="146">
        <v>3666</v>
      </c>
      <c r="M11" s="146">
        <v>3666</v>
      </c>
      <c r="N11" s="146">
        <v>3666</v>
      </c>
      <c r="O11" s="147">
        <f t="shared" si="0"/>
        <v>44000</v>
      </c>
    </row>
    <row r="12" spans="1:15" s="148" customFormat="1" ht="15.75">
      <c r="A12" s="145" t="s">
        <v>73</v>
      </c>
      <c r="B12" s="365" t="s">
        <v>52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7">
        <f t="shared" si="0"/>
        <v>0</v>
      </c>
    </row>
    <row r="13" spans="1:15" s="148" customFormat="1" ht="13.5" customHeight="1" thickBot="1">
      <c r="A13" s="145" t="s">
        <v>74</v>
      </c>
      <c r="B13" s="363" t="s">
        <v>53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7">
        <f t="shared" si="0"/>
        <v>0</v>
      </c>
    </row>
    <row r="14" spans="1:15" s="140" customFormat="1" ht="15.75" customHeight="1" thickBot="1">
      <c r="A14" s="139" t="s">
        <v>75</v>
      </c>
      <c r="B14" s="46" t="s">
        <v>175</v>
      </c>
      <c r="C14" s="151">
        <f aca="true" t="shared" si="1" ref="C14:N14">SUM(C5:C13)</f>
        <v>16219</v>
      </c>
      <c r="D14" s="151">
        <f t="shared" si="1"/>
        <v>16219</v>
      </c>
      <c r="E14" s="151">
        <f t="shared" si="1"/>
        <v>16219</v>
      </c>
      <c r="F14" s="151">
        <f t="shared" si="1"/>
        <v>16219</v>
      </c>
      <c r="G14" s="151">
        <f t="shared" si="1"/>
        <v>16219</v>
      </c>
      <c r="H14" s="151">
        <f t="shared" si="1"/>
        <v>16219</v>
      </c>
      <c r="I14" s="151">
        <f t="shared" si="1"/>
        <v>16219</v>
      </c>
      <c r="J14" s="151">
        <f t="shared" si="1"/>
        <v>16219</v>
      </c>
      <c r="K14" s="151">
        <f t="shared" si="1"/>
        <v>16219</v>
      </c>
      <c r="L14" s="151">
        <f t="shared" si="1"/>
        <v>16218</v>
      </c>
      <c r="M14" s="151">
        <f t="shared" si="1"/>
        <v>16218</v>
      </c>
      <c r="N14" s="151">
        <f t="shared" si="1"/>
        <v>16218</v>
      </c>
      <c r="O14" s="152">
        <f>SUM(C14:N14)</f>
        <v>194625</v>
      </c>
    </row>
    <row r="15" spans="1:15" s="140" customFormat="1" ht="15" customHeight="1" thickBot="1">
      <c r="A15" s="139" t="s">
        <v>76</v>
      </c>
      <c r="B15" s="719" t="s">
        <v>111</v>
      </c>
      <c r="C15" s="720"/>
      <c r="D15" s="720"/>
      <c r="E15" s="720"/>
      <c r="F15" s="720"/>
      <c r="G15" s="720"/>
      <c r="H15" s="720"/>
      <c r="I15" s="720"/>
      <c r="J15" s="720"/>
      <c r="K15" s="720"/>
      <c r="L15" s="720"/>
      <c r="M15" s="720"/>
      <c r="N15" s="720"/>
      <c r="O15" s="721"/>
    </row>
    <row r="16" spans="1:15" s="148" customFormat="1" ht="13.5" customHeight="1">
      <c r="A16" s="153" t="s">
        <v>77</v>
      </c>
      <c r="B16" s="366" t="s">
        <v>116</v>
      </c>
      <c r="C16" s="149">
        <v>2779</v>
      </c>
      <c r="D16" s="149">
        <v>2779</v>
      </c>
      <c r="E16" s="149">
        <v>2779</v>
      </c>
      <c r="F16" s="149">
        <v>2779</v>
      </c>
      <c r="G16" s="149">
        <v>2779</v>
      </c>
      <c r="H16" s="149">
        <v>2779</v>
      </c>
      <c r="I16" s="149">
        <v>2779</v>
      </c>
      <c r="J16" s="149">
        <v>2779</v>
      </c>
      <c r="K16" s="149">
        <v>2779</v>
      </c>
      <c r="L16" s="149">
        <v>2779</v>
      </c>
      <c r="M16" s="149">
        <v>2781</v>
      </c>
      <c r="N16" s="149">
        <v>2781</v>
      </c>
      <c r="O16" s="150">
        <f t="shared" si="0"/>
        <v>33352</v>
      </c>
    </row>
    <row r="17" spans="1:15" s="148" customFormat="1" ht="27" customHeight="1">
      <c r="A17" s="145" t="s">
        <v>78</v>
      </c>
      <c r="B17" s="365" t="s">
        <v>290</v>
      </c>
      <c r="C17" s="146">
        <v>758</v>
      </c>
      <c r="D17" s="146">
        <v>758</v>
      </c>
      <c r="E17" s="146">
        <v>758</v>
      </c>
      <c r="F17" s="146">
        <v>758</v>
      </c>
      <c r="G17" s="146">
        <v>758</v>
      </c>
      <c r="H17" s="146">
        <v>758</v>
      </c>
      <c r="I17" s="146">
        <v>757</v>
      </c>
      <c r="J17" s="146">
        <v>757</v>
      </c>
      <c r="K17" s="146">
        <v>757</v>
      </c>
      <c r="L17" s="146">
        <v>757</v>
      </c>
      <c r="M17" s="146">
        <v>757</v>
      </c>
      <c r="N17" s="146">
        <v>757</v>
      </c>
      <c r="O17" s="147">
        <f t="shared" si="0"/>
        <v>9090</v>
      </c>
    </row>
    <row r="18" spans="1:15" s="148" customFormat="1" ht="13.5" customHeight="1">
      <c r="A18" s="145" t="s">
        <v>79</v>
      </c>
      <c r="B18" s="363" t="s">
        <v>207</v>
      </c>
      <c r="C18" s="146">
        <v>3471</v>
      </c>
      <c r="D18" s="146">
        <v>3471</v>
      </c>
      <c r="E18" s="146">
        <v>3471</v>
      </c>
      <c r="F18" s="146">
        <v>3471</v>
      </c>
      <c r="G18" s="146">
        <v>3471</v>
      </c>
      <c r="H18" s="146">
        <v>3471</v>
      </c>
      <c r="I18" s="146">
        <v>3471</v>
      </c>
      <c r="J18" s="146">
        <v>3471</v>
      </c>
      <c r="K18" s="146">
        <v>3471</v>
      </c>
      <c r="L18" s="146">
        <v>3471</v>
      </c>
      <c r="M18" s="146">
        <v>3470</v>
      </c>
      <c r="N18" s="146">
        <v>3470</v>
      </c>
      <c r="O18" s="147">
        <f t="shared" si="0"/>
        <v>41650</v>
      </c>
    </row>
    <row r="19" spans="1:15" s="148" customFormat="1" ht="13.5" customHeight="1">
      <c r="A19" s="145" t="s">
        <v>80</v>
      </c>
      <c r="B19" s="363" t="s">
        <v>291</v>
      </c>
      <c r="C19" s="146">
        <v>1300</v>
      </c>
      <c r="D19" s="146">
        <v>1300</v>
      </c>
      <c r="E19" s="146">
        <v>1300</v>
      </c>
      <c r="F19" s="146">
        <v>1300</v>
      </c>
      <c r="G19" s="146">
        <v>1300</v>
      </c>
      <c r="H19" s="146">
        <v>1300</v>
      </c>
      <c r="I19" s="146">
        <v>1300</v>
      </c>
      <c r="J19" s="146">
        <v>1300</v>
      </c>
      <c r="K19" s="146">
        <v>1300</v>
      </c>
      <c r="L19" s="146">
        <v>1300</v>
      </c>
      <c r="M19" s="146">
        <v>1300</v>
      </c>
      <c r="N19" s="146">
        <v>1300</v>
      </c>
      <c r="O19" s="147">
        <f t="shared" si="0"/>
        <v>15600</v>
      </c>
    </row>
    <row r="20" spans="1:15" s="148" customFormat="1" ht="13.5" customHeight="1">
      <c r="A20" s="145" t="s">
        <v>81</v>
      </c>
      <c r="B20" s="363" t="s">
        <v>54</v>
      </c>
      <c r="C20" s="146">
        <v>1969</v>
      </c>
      <c r="D20" s="146">
        <v>1969</v>
      </c>
      <c r="E20" s="146">
        <v>1969</v>
      </c>
      <c r="F20" s="146">
        <v>1969</v>
      </c>
      <c r="G20" s="146">
        <v>1969</v>
      </c>
      <c r="H20" s="146">
        <v>1969</v>
      </c>
      <c r="I20" s="146">
        <v>1969</v>
      </c>
      <c r="J20" s="146">
        <v>1969</v>
      </c>
      <c r="K20" s="146">
        <v>1970</v>
      </c>
      <c r="L20" s="146">
        <v>1970</v>
      </c>
      <c r="M20" s="146">
        <v>1970</v>
      </c>
      <c r="N20" s="146">
        <v>1971</v>
      </c>
      <c r="O20" s="147">
        <f t="shared" si="0"/>
        <v>23633</v>
      </c>
    </row>
    <row r="21" spans="1:15" s="148" customFormat="1" ht="13.5" customHeight="1">
      <c r="A21" s="145" t="s">
        <v>82</v>
      </c>
      <c r="B21" s="363" t="s">
        <v>405</v>
      </c>
      <c r="C21" s="146">
        <v>2317</v>
      </c>
      <c r="D21" s="146">
        <v>2317</v>
      </c>
      <c r="E21" s="146">
        <v>2317</v>
      </c>
      <c r="F21" s="146">
        <v>2317</v>
      </c>
      <c r="G21" s="146">
        <v>2317</v>
      </c>
      <c r="H21" s="146">
        <v>2317</v>
      </c>
      <c r="I21" s="146">
        <v>2317</v>
      </c>
      <c r="J21" s="146">
        <v>2317</v>
      </c>
      <c r="K21" s="146">
        <v>2316</v>
      </c>
      <c r="L21" s="146">
        <v>2316</v>
      </c>
      <c r="M21" s="146">
        <v>2316</v>
      </c>
      <c r="N21" s="146">
        <v>2316</v>
      </c>
      <c r="O21" s="147">
        <f t="shared" si="0"/>
        <v>27800</v>
      </c>
    </row>
    <row r="22" spans="1:15" s="148" customFormat="1" ht="15.75">
      <c r="A22" s="145" t="s">
        <v>83</v>
      </c>
      <c r="B22" s="365" t="s">
        <v>294</v>
      </c>
      <c r="C22" s="146">
        <v>3625</v>
      </c>
      <c r="D22" s="146">
        <v>3625</v>
      </c>
      <c r="E22" s="146">
        <v>3625</v>
      </c>
      <c r="F22" s="146">
        <v>3625</v>
      </c>
      <c r="G22" s="146">
        <v>3625</v>
      </c>
      <c r="H22" s="146">
        <v>3625</v>
      </c>
      <c r="I22" s="146">
        <v>3626</v>
      </c>
      <c r="J22" s="146">
        <v>3626</v>
      </c>
      <c r="K22" s="146">
        <v>3626</v>
      </c>
      <c r="L22" s="146">
        <v>3625</v>
      </c>
      <c r="M22" s="146">
        <v>3624</v>
      </c>
      <c r="N22" s="146">
        <v>3623</v>
      </c>
      <c r="O22" s="147">
        <f t="shared" si="0"/>
        <v>43500</v>
      </c>
    </row>
    <row r="23" spans="1:15" s="148" customFormat="1" ht="13.5" customHeight="1">
      <c r="A23" s="145" t="s">
        <v>84</v>
      </c>
      <c r="B23" s="363" t="s">
        <v>436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>
        <f t="shared" si="0"/>
        <v>0</v>
      </c>
    </row>
    <row r="24" spans="1:15" s="148" customFormat="1" ht="13.5" customHeight="1">
      <c r="A24" s="145" t="s">
        <v>85</v>
      </c>
      <c r="B24" s="363" t="s">
        <v>97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7">
        <f t="shared" si="0"/>
        <v>0</v>
      </c>
    </row>
    <row r="25" spans="1:15" s="148" customFormat="1" ht="13.5" customHeight="1">
      <c r="A25" s="145" t="s">
        <v>86</v>
      </c>
      <c r="B25" s="363" t="s">
        <v>55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>
        <f t="shared" si="0"/>
        <v>0</v>
      </c>
    </row>
    <row r="26" spans="1:15" s="148" customFormat="1" ht="13.5" customHeight="1" thickBot="1">
      <c r="A26" s="145" t="s">
        <v>87</v>
      </c>
      <c r="B26" s="363" t="s">
        <v>56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>
        <f t="shared" si="0"/>
        <v>0</v>
      </c>
    </row>
    <row r="27" spans="1:15" s="140" customFormat="1" ht="15.75" customHeight="1" thickBot="1">
      <c r="A27" s="154" t="s">
        <v>88</v>
      </c>
      <c r="B27" s="46" t="s">
        <v>176</v>
      </c>
      <c r="C27" s="151">
        <f aca="true" t="shared" si="2" ref="C27:N27">SUM(C16:C26)</f>
        <v>16219</v>
      </c>
      <c r="D27" s="151">
        <f t="shared" si="2"/>
        <v>16219</v>
      </c>
      <c r="E27" s="151">
        <f t="shared" si="2"/>
        <v>16219</v>
      </c>
      <c r="F27" s="151">
        <f t="shared" si="2"/>
        <v>16219</v>
      </c>
      <c r="G27" s="151">
        <f t="shared" si="2"/>
        <v>16219</v>
      </c>
      <c r="H27" s="151">
        <f t="shared" si="2"/>
        <v>16219</v>
      </c>
      <c r="I27" s="151">
        <f t="shared" si="2"/>
        <v>16219</v>
      </c>
      <c r="J27" s="151">
        <f t="shared" si="2"/>
        <v>16219</v>
      </c>
      <c r="K27" s="151">
        <f t="shared" si="2"/>
        <v>16219</v>
      </c>
      <c r="L27" s="151">
        <f t="shared" si="2"/>
        <v>16218</v>
      </c>
      <c r="M27" s="151">
        <f t="shared" si="2"/>
        <v>16218</v>
      </c>
      <c r="N27" s="151">
        <f t="shared" si="2"/>
        <v>16218</v>
      </c>
      <c r="O27" s="152">
        <f t="shared" si="0"/>
        <v>194625</v>
      </c>
    </row>
    <row r="28" spans="1:15" ht="16.5" thickBot="1">
      <c r="A28" s="154" t="s">
        <v>89</v>
      </c>
      <c r="B28" s="367" t="s">
        <v>177</v>
      </c>
      <c r="C28" s="155">
        <f aca="true" t="shared" si="3" ref="C28:O28">C14-C27</f>
        <v>0</v>
      </c>
      <c r="D28" s="155">
        <f t="shared" si="3"/>
        <v>0</v>
      </c>
      <c r="E28" s="155">
        <f t="shared" si="3"/>
        <v>0</v>
      </c>
      <c r="F28" s="155">
        <f t="shared" si="3"/>
        <v>0</v>
      </c>
      <c r="G28" s="155">
        <f t="shared" si="3"/>
        <v>0</v>
      </c>
      <c r="H28" s="155">
        <f t="shared" si="3"/>
        <v>0</v>
      </c>
      <c r="I28" s="155">
        <f t="shared" si="3"/>
        <v>0</v>
      </c>
      <c r="J28" s="155">
        <f t="shared" si="3"/>
        <v>0</v>
      </c>
      <c r="K28" s="155">
        <f t="shared" si="3"/>
        <v>0</v>
      </c>
      <c r="L28" s="155">
        <f t="shared" si="3"/>
        <v>0</v>
      </c>
      <c r="M28" s="155">
        <f t="shared" si="3"/>
        <v>0</v>
      </c>
      <c r="N28" s="155">
        <f t="shared" si="3"/>
        <v>0</v>
      </c>
      <c r="O28" s="156">
        <f t="shared" si="3"/>
        <v>0</v>
      </c>
    </row>
    <row r="29" ht="15.75">
      <c r="A29" s="158"/>
    </row>
    <row r="30" spans="2:15" ht="15.75">
      <c r="B30" s="159"/>
      <c r="C30" s="160"/>
      <c r="D30" s="160"/>
      <c r="O30" s="157"/>
    </row>
    <row r="31" ht="15.75">
      <c r="O31" s="157"/>
    </row>
    <row r="32" ht="15.75">
      <c r="O32" s="157"/>
    </row>
    <row r="33" ht="15.75">
      <c r="O33" s="157"/>
    </row>
    <row r="34" ht="15.75">
      <c r="O34" s="157"/>
    </row>
    <row r="35" ht="15.75">
      <c r="O35" s="157"/>
    </row>
    <row r="36" ht="15.75">
      <c r="O36" s="157"/>
    </row>
    <row r="37" ht="15.75">
      <c r="O37" s="157"/>
    </row>
    <row r="38" ht="15.75">
      <c r="O38" s="157"/>
    </row>
    <row r="39" ht="15.75">
      <c r="O39" s="157"/>
    </row>
    <row r="40" ht="15.75">
      <c r="O40" s="157"/>
    </row>
    <row r="41" ht="15.75">
      <c r="O41" s="157"/>
    </row>
    <row r="42" ht="15.75">
      <c r="O42" s="157"/>
    </row>
    <row r="43" ht="15.75">
      <c r="O43" s="157"/>
    </row>
    <row r="44" ht="15.75">
      <c r="O44" s="157"/>
    </row>
    <row r="45" ht="15.75">
      <c r="O45" s="157"/>
    </row>
    <row r="46" ht="15.75">
      <c r="O46" s="157"/>
    </row>
    <row r="47" ht="15.75">
      <c r="O47" s="157"/>
    </row>
    <row r="48" ht="15.75">
      <c r="O48" s="157"/>
    </row>
    <row r="49" ht="15.75">
      <c r="O49" s="157"/>
    </row>
    <row r="50" ht="15.75">
      <c r="O50" s="157"/>
    </row>
    <row r="51" ht="15.75">
      <c r="O51" s="157"/>
    </row>
    <row r="52" ht="15.75">
      <c r="O52" s="157"/>
    </row>
    <row r="53" ht="15.75">
      <c r="O53" s="157"/>
    </row>
    <row r="54" ht="15.75">
      <c r="O54" s="157"/>
    </row>
    <row r="55" ht="15.75">
      <c r="O55" s="157"/>
    </row>
    <row r="56" ht="15.75">
      <c r="O56" s="157"/>
    </row>
    <row r="57" ht="15.75">
      <c r="O57" s="157"/>
    </row>
    <row r="58" ht="15.75">
      <c r="O58" s="157"/>
    </row>
    <row r="59" ht="15.75">
      <c r="O59" s="157"/>
    </row>
    <row r="60" ht="15.75">
      <c r="O60" s="157"/>
    </row>
    <row r="61" ht="15.75">
      <c r="O61" s="157"/>
    </row>
    <row r="62" ht="15.75">
      <c r="O62" s="157"/>
    </row>
    <row r="63" ht="15.75">
      <c r="O63" s="157"/>
    </row>
    <row r="64" ht="15.75">
      <c r="O64" s="157"/>
    </row>
    <row r="65" ht="15.75">
      <c r="O65" s="157"/>
    </row>
    <row r="66" ht="15.75">
      <c r="O66" s="157"/>
    </row>
    <row r="67" ht="15.75">
      <c r="O67" s="157"/>
    </row>
    <row r="68" ht="15.75">
      <c r="O68" s="157"/>
    </row>
    <row r="69" ht="15.75">
      <c r="O69" s="157"/>
    </row>
    <row r="70" ht="15.75">
      <c r="O70" s="157"/>
    </row>
    <row r="71" ht="15.75">
      <c r="O71" s="157"/>
    </row>
    <row r="72" ht="15.75">
      <c r="O72" s="157"/>
    </row>
    <row r="73" ht="15.75">
      <c r="O73" s="157"/>
    </row>
    <row r="74" ht="15.75">
      <c r="O74" s="157"/>
    </row>
    <row r="75" ht="15.75">
      <c r="O75" s="157"/>
    </row>
    <row r="76" ht="15.75">
      <c r="O76" s="157"/>
    </row>
    <row r="77" ht="15.75">
      <c r="O77" s="157"/>
    </row>
    <row r="78" ht="15.75">
      <c r="O78" s="157"/>
    </row>
    <row r="79" ht="15.75">
      <c r="O79" s="157"/>
    </row>
    <row r="80" ht="15.75">
      <c r="O80" s="157"/>
    </row>
    <row r="81" ht="15.75">
      <c r="O81" s="157"/>
    </row>
    <row r="82" ht="15.75">
      <c r="O82" s="157"/>
    </row>
    <row r="83" ht="15.75">
      <c r="O83" s="157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workbookViewId="0" topLeftCell="A1">
      <selection activeCell="A17" sqref="A17"/>
    </sheetView>
  </sheetViews>
  <sheetFormatPr defaultColWidth="9.00390625" defaultRowHeight="12.75"/>
  <cols>
    <col min="1" max="1" width="88.625" style="56" customWidth="1"/>
    <col min="2" max="2" width="27.875" style="56" customWidth="1"/>
    <col min="3" max="16384" width="9.375" style="56" customWidth="1"/>
  </cols>
  <sheetData>
    <row r="1" spans="1:2" ht="47.25" customHeight="1">
      <c r="A1" s="724" t="s">
        <v>58</v>
      </c>
      <c r="B1" s="724"/>
    </row>
    <row r="2" spans="1:2" ht="22.5" customHeight="1" thickBot="1">
      <c r="A2" s="544"/>
      <c r="B2" s="545" t="s">
        <v>60</v>
      </c>
    </row>
    <row r="3" spans="1:2" s="57" customFormat="1" ht="24" customHeight="1" thickBot="1">
      <c r="A3" s="371" t="s">
        <v>99</v>
      </c>
      <c r="B3" s="543" t="s">
        <v>59</v>
      </c>
    </row>
    <row r="4" spans="1:2" s="58" customFormat="1" ht="13.5" thickBot="1">
      <c r="A4" s="240">
        <v>1</v>
      </c>
      <c r="B4" s="241">
        <v>2</v>
      </c>
    </row>
    <row r="5" spans="1:2" ht="15.75">
      <c r="A5" s="650" t="s">
        <v>557</v>
      </c>
      <c r="B5" s="651">
        <v>23632800</v>
      </c>
    </row>
    <row r="6" spans="1:2" ht="12.75" customHeight="1">
      <c r="A6" s="652" t="s">
        <v>558</v>
      </c>
      <c r="B6" s="651">
        <v>10706718</v>
      </c>
    </row>
    <row r="7" spans="1:2" ht="15.75">
      <c r="A7" s="652" t="s">
        <v>559</v>
      </c>
      <c r="B7" s="651">
        <v>-5984097</v>
      </c>
    </row>
    <row r="8" spans="1:2" ht="15.75">
      <c r="A8" s="652" t="s">
        <v>560</v>
      </c>
      <c r="B8" s="651">
        <v>5221800</v>
      </c>
    </row>
    <row r="9" spans="1:2" ht="15.75">
      <c r="A9" s="652" t="s">
        <v>561</v>
      </c>
      <c r="B9" s="651">
        <v>17544000</v>
      </c>
    </row>
    <row r="10" spans="1:2" ht="15.75">
      <c r="A10" s="652" t="s">
        <v>562</v>
      </c>
      <c r="B10" s="651">
        <v>25610207</v>
      </c>
    </row>
    <row r="11" spans="1:2" ht="15.75">
      <c r="A11" s="652" t="s">
        <v>563</v>
      </c>
      <c r="B11" s="651">
        <v>1107200</v>
      </c>
    </row>
    <row r="12" spans="1:2" ht="15.75">
      <c r="A12" s="652" t="s">
        <v>564</v>
      </c>
      <c r="B12" s="651">
        <v>2180000</v>
      </c>
    </row>
    <row r="13" spans="1:2" ht="15.75">
      <c r="A13" s="652" t="s">
        <v>565</v>
      </c>
      <c r="B13" s="651">
        <v>2204760</v>
      </c>
    </row>
    <row r="14" spans="1:2" ht="15.75">
      <c r="A14" s="652"/>
      <c r="B14" s="651"/>
    </row>
    <row r="15" spans="1:2" ht="15.75">
      <c r="A15" s="652"/>
      <c r="B15" s="651"/>
    </row>
    <row r="16" spans="1:2" ht="15.75">
      <c r="A16" s="652"/>
      <c r="B16" s="651"/>
    </row>
    <row r="17" spans="1:2" ht="15.75">
      <c r="A17" s="652"/>
      <c r="B17" s="651"/>
    </row>
    <row r="18" spans="1:2" ht="15.75">
      <c r="A18" s="652"/>
      <c r="B18" s="651"/>
    </row>
    <row r="19" spans="1:2" ht="15.75">
      <c r="A19" s="652"/>
      <c r="B19" s="651"/>
    </row>
    <row r="20" spans="1:2" ht="15.75">
      <c r="A20" s="652"/>
      <c r="B20" s="651"/>
    </row>
    <row r="21" spans="1:2" ht="16.5" thickBot="1">
      <c r="A21" s="653"/>
      <c r="B21" s="651"/>
    </row>
    <row r="22" spans="1:2" s="59" customFormat="1" ht="19.5" customHeight="1" thickBot="1">
      <c r="A22" s="654" t="s">
        <v>100</v>
      </c>
      <c r="B22" s="655">
        <f>SUM(B5:B21)</f>
        <v>82223388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4">
      <selection activeCell="B24" sqref="B2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28" t="s">
        <v>57</v>
      </c>
      <c r="B1" s="728"/>
      <c r="C1" s="728"/>
      <c r="D1" s="728"/>
    </row>
    <row r="2" spans="1:4" ht="17.25" customHeight="1">
      <c r="A2" s="542"/>
      <c r="B2" s="542"/>
      <c r="C2" s="542"/>
      <c r="D2" s="542"/>
    </row>
    <row r="3" spans="1:4" ht="13.5" thickBot="1">
      <c r="A3" s="261"/>
      <c r="B3" s="261"/>
      <c r="C3" s="725" t="s">
        <v>104</v>
      </c>
      <c r="D3" s="725"/>
    </row>
    <row r="4" spans="1:4" ht="42.75" customHeight="1" thickBot="1">
      <c r="A4" s="546" t="s">
        <v>123</v>
      </c>
      <c r="B4" s="547" t="s">
        <v>191</v>
      </c>
      <c r="C4" s="547" t="s">
        <v>192</v>
      </c>
      <c r="D4" s="548" t="s">
        <v>61</v>
      </c>
    </row>
    <row r="5" spans="1:4" ht="15.75" customHeight="1">
      <c r="A5" s="262" t="s">
        <v>65</v>
      </c>
      <c r="B5" s="36"/>
      <c r="C5" s="36"/>
      <c r="D5" s="37"/>
    </row>
    <row r="6" spans="1:4" ht="15.75" customHeight="1">
      <c r="A6" s="263" t="s">
        <v>66</v>
      </c>
      <c r="B6" s="38"/>
      <c r="C6" s="38"/>
      <c r="D6" s="39"/>
    </row>
    <row r="7" spans="1:4" ht="15.75" customHeight="1">
      <c r="A7" s="263" t="s">
        <v>67</v>
      </c>
      <c r="B7" s="38"/>
      <c r="C7" s="38"/>
      <c r="D7" s="39"/>
    </row>
    <row r="8" spans="1:4" ht="15.75" customHeight="1">
      <c r="A8" s="263" t="s">
        <v>68</v>
      </c>
      <c r="B8" s="38"/>
      <c r="C8" s="38"/>
      <c r="D8" s="39"/>
    </row>
    <row r="9" spans="1:4" ht="15.75" customHeight="1">
      <c r="A9" s="263" t="s">
        <v>69</v>
      </c>
      <c r="B9" s="38"/>
      <c r="C9" s="38"/>
      <c r="D9" s="39"/>
    </row>
    <row r="10" spans="1:4" ht="15.75" customHeight="1">
      <c r="A10" s="263" t="s">
        <v>70</v>
      </c>
      <c r="B10" s="38"/>
      <c r="C10" s="38"/>
      <c r="D10" s="39"/>
    </row>
    <row r="11" spans="1:4" ht="15.75" customHeight="1">
      <c r="A11" s="263" t="s">
        <v>71</v>
      </c>
      <c r="B11" s="38"/>
      <c r="C11" s="38"/>
      <c r="D11" s="39"/>
    </row>
    <row r="12" spans="1:4" ht="15.75" customHeight="1">
      <c r="A12" s="263" t="s">
        <v>72</v>
      </c>
      <c r="B12" s="38"/>
      <c r="C12" s="38"/>
      <c r="D12" s="39"/>
    </row>
    <row r="13" spans="1:4" ht="15.75" customHeight="1">
      <c r="A13" s="263" t="s">
        <v>73</v>
      </c>
      <c r="B13" s="38"/>
      <c r="C13" s="38"/>
      <c r="D13" s="39"/>
    </row>
    <row r="14" spans="1:4" ht="15.75" customHeight="1">
      <c r="A14" s="263" t="s">
        <v>74</v>
      </c>
      <c r="B14" s="38"/>
      <c r="C14" s="38"/>
      <c r="D14" s="39"/>
    </row>
    <row r="15" spans="1:4" ht="15.75" customHeight="1">
      <c r="A15" s="263" t="s">
        <v>75</v>
      </c>
      <c r="B15" s="38"/>
      <c r="C15" s="38"/>
      <c r="D15" s="39"/>
    </row>
    <row r="16" spans="1:4" ht="15.75" customHeight="1">
      <c r="A16" s="263" t="s">
        <v>76</v>
      </c>
      <c r="B16" s="38"/>
      <c r="C16" s="38"/>
      <c r="D16" s="39"/>
    </row>
    <row r="17" spans="1:4" ht="15.75" customHeight="1">
      <c r="A17" s="263" t="s">
        <v>77</v>
      </c>
      <c r="B17" s="38"/>
      <c r="C17" s="38"/>
      <c r="D17" s="39"/>
    </row>
    <row r="18" spans="1:4" ht="15.75" customHeight="1">
      <c r="A18" s="263" t="s">
        <v>78</v>
      </c>
      <c r="B18" s="38" t="s">
        <v>544</v>
      </c>
      <c r="C18" s="38"/>
      <c r="D18" s="39"/>
    </row>
    <row r="19" spans="1:4" ht="15.75" customHeight="1">
      <c r="A19" s="263" t="s">
        <v>79</v>
      </c>
      <c r="B19" s="38"/>
      <c r="C19" s="38"/>
      <c r="D19" s="39"/>
    </row>
    <row r="20" spans="1:4" ht="15.75" customHeight="1">
      <c r="A20" s="263" t="s">
        <v>80</v>
      </c>
      <c r="B20" s="38"/>
      <c r="C20" s="38"/>
      <c r="D20" s="39"/>
    </row>
    <row r="21" spans="1:4" ht="15.75" customHeight="1">
      <c r="A21" s="263" t="s">
        <v>81</v>
      </c>
      <c r="B21" s="38"/>
      <c r="C21" s="38"/>
      <c r="D21" s="39"/>
    </row>
    <row r="22" spans="1:4" ht="15.75" customHeight="1">
      <c r="A22" s="263" t="s">
        <v>82</v>
      </c>
      <c r="B22" s="38"/>
      <c r="C22" s="38"/>
      <c r="D22" s="39"/>
    </row>
    <row r="23" spans="1:4" ht="15.75" customHeight="1">
      <c r="A23" s="263" t="s">
        <v>83</v>
      </c>
      <c r="B23" s="38"/>
      <c r="C23" s="38"/>
      <c r="D23" s="39"/>
    </row>
    <row r="24" spans="1:4" ht="15.75" customHeight="1">
      <c r="A24" s="263" t="s">
        <v>84</v>
      </c>
      <c r="B24" s="38"/>
      <c r="C24" s="38"/>
      <c r="D24" s="39"/>
    </row>
    <row r="25" spans="1:4" ht="15.75" customHeight="1">
      <c r="A25" s="263" t="s">
        <v>85</v>
      </c>
      <c r="B25" s="38"/>
      <c r="C25" s="38"/>
      <c r="D25" s="39"/>
    </row>
    <row r="26" spans="1:4" ht="15.75" customHeight="1">
      <c r="A26" s="263" t="s">
        <v>86</v>
      </c>
      <c r="B26" s="38"/>
      <c r="C26" s="38"/>
      <c r="D26" s="39"/>
    </row>
    <row r="27" spans="1:4" ht="15.75" customHeight="1">
      <c r="A27" s="263" t="s">
        <v>87</v>
      </c>
      <c r="B27" s="38"/>
      <c r="C27" s="38"/>
      <c r="D27" s="39"/>
    </row>
    <row r="28" spans="1:4" ht="15.75" customHeight="1">
      <c r="A28" s="263" t="s">
        <v>88</v>
      </c>
      <c r="B28" s="38"/>
      <c r="C28" s="38"/>
      <c r="D28" s="39"/>
    </row>
    <row r="29" spans="1:4" ht="15.75" customHeight="1">
      <c r="A29" s="263" t="s">
        <v>89</v>
      </c>
      <c r="B29" s="38"/>
      <c r="C29" s="38"/>
      <c r="D29" s="39"/>
    </row>
    <row r="30" spans="1:4" ht="15.75" customHeight="1">
      <c r="A30" s="263" t="s">
        <v>90</v>
      </c>
      <c r="B30" s="38"/>
      <c r="C30" s="38"/>
      <c r="D30" s="39"/>
    </row>
    <row r="31" spans="1:4" ht="15.75" customHeight="1">
      <c r="A31" s="263" t="s">
        <v>91</v>
      </c>
      <c r="B31" s="38"/>
      <c r="C31" s="38"/>
      <c r="D31" s="39"/>
    </row>
    <row r="32" spans="1:4" ht="15.75" customHeight="1">
      <c r="A32" s="263" t="s">
        <v>92</v>
      </c>
      <c r="B32" s="38"/>
      <c r="C32" s="38"/>
      <c r="D32" s="39"/>
    </row>
    <row r="33" spans="1:4" ht="15.75" customHeight="1">
      <c r="A33" s="263" t="s">
        <v>93</v>
      </c>
      <c r="B33" s="38"/>
      <c r="C33" s="38"/>
      <c r="D33" s="39"/>
    </row>
    <row r="34" spans="1:4" ht="15.75" customHeight="1">
      <c r="A34" s="263" t="s">
        <v>193</v>
      </c>
      <c r="B34" s="38"/>
      <c r="C34" s="38"/>
      <c r="D34" s="121"/>
    </row>
    <row r="35" spans="1:4" ht="15.75" customHeight="1">
      <c r="A35" s="263" t="s">
        <v>194</v>
      </c>
      <c r="B35" s="38"/>
      <c r="C35" s="38"/>
      <c r="D35" s="121"/>
    </row>
    <row r="36" spans="1:4" ht="15.75" customHeight="1">
      <c r="A36" s="263" t="s">
        <v>195</v>
      </c>
      <c r="B36" s="38"/>
      <c r="C36" s="38"/>
      <c r="D36" s="121"/>
    </row>
    <row r="37" spans="1:4" ht="15.75" customHeight="1" thickBot="1">
      <c r="A37" s="264" t="s">
        <v>196</v>
      </c>
      <c r="B37" s="40"/>
      <c r="C37" s="40"/>
      <c r="D37" s="122"/>
    </row>
    <row r="38" spans="1:4" ht="15.75" customHeight="1" thickBot="1">
      <c r="A38" s="726" t="s">
        <v>100</v>
      </c>
      <c r="B38" s="727"/>
      <c r="C38" s="265"/>
      <c r="D38" s="266">
        <f>SUM(D5:D37)</f>
        <v>0</v>
      </c>
    </row>
    <row r="39" ht="12.75">
      <c r="A39" t="s">
        <v>330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7"/>
  <sheetViews>
    <sheetView zoomScaleSheetLayoutView="130" zoomScalePageLayoutView="0" workbookViewId="0" topLeftCell="A82">
      <selection activeCell="C82" sqref="C82"/>
    </sheetView>
  </sheetViews>
  <sheetFormatPr defaultColWidth="9.00390625" defaultRowHeight="12.75"/>
  <cols>
    <col min="1" max="1" width="9.00390625" style="567" customWidth="1"/>
    <col min="2" max="2" width="91.625" style="567" customWidth="1"/>
    <col min="3" max="3" width="21.625" style="568" customWidth="1"/>
    <col min="4" max="4" width="9.00390625" style="47" customWidth="1"/>
    <col min="5" max="16384" width="9.375" style="47" customWidth="1"/>
  </cols>
  <sheetData>
    <row r="1" spans="1:3" ht="15.75" customHeight="1">
      <c r="A1" s="658" t="s">
        <v>62</v>
      </c>
      <c r="B1" s="658"/>
      <c r="C1" s="658"/>
    </row>
    <row r="2" spans="1:3" ht="15.75" customHeight="1" thickBot="1">
      <c r="A2" s="660" t="s">
        <v>224</v>
      </c>
      <c r="B2" s="660"/>
      <c r="C2" s="424" t="s">
        <v>425</v>
      </c>
    </row>
    <row r="3" spans="1:3" ht="37.5" customHeight="1" thickBot="1">
      <c r="A3" s="27" t="s">
        <v>123</v>
      </c>
      <c r="B3" s="28" t="s">
        <v>64</v>
      </c>
      <c r="C3" s="48" t="s">
        <v>403</v>
      </c>
    </row>
    <row r="4" spans="1:3" s="49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4" t="s">
        <v>65</v>
      </c>
      <c r="B5" s="23" t="s">
        <v>250</v>
      </c>
      <c r="C5" s="402">
        <f>+C6+C11+C20</f>
        <v>7200</v>
      </c>
    </row>
    <row r="6" spans="1:3" s="1" customFormat="1" ht="12" customHeight="1" thickBot="1">
      <c r="A6" s="22" t="s">
        <v>66</v>
      </c>
      <c r="B6" s="379" t="s">
        <v>504</v>
      </c>
      <c r="C6" s="337">
        <f>+C7+C8+C9+C10</f>
        <v>3200</v>
      </c>
    </row>
    <row r="7" spans="1:3" s="1" customFormat="1" ht="12" customHeight="1">
      <c r="A7" s="15" t="s">
        <v>170</v>
      </c>
      <c r="B7" s="549" t="s">
        <v>109</v>
      </c>
      <c r="C7" s="338">
        <v>3200</v>
      </c>
    </row>
    <row r="8" spans="1:3" s="1" customFormat="1" ht="12" customHeight="1">
      <c r="A8" s="15" t="s">
        <v>171</v>
      </c>
      <c r="B8" s="393" t="s">
        <v>139</v>
      </c>
      <c r="C8" s="338"/>
    </row>
    <row r="9" spans="1:3" s="1" customFormat="1" ht="12" customHeight="1">
      <c r="A9" s="15" t="s">
        <v>172</v>
      </c>
      <c r="B9" s="393" t="s">
        <v>251</v>
      </c>
      <c r="C9" s="338"/>
    </row>
    <row r="10" spans="1:3" s="1" customFormat="1" ht="12" customHeight="1" thickBot="1">
      <c r="A10" s="15" t="s">
        <v>173</v>
      </c>
      <c r="B10" s="550" t="s">
        <v>252</v>
      </c>
      <c r="C10" s="338"/>
    </row>
    <row r="11" spans="1:3" s="1" customFormat="1" ht="12" customHeight="1" thickBot="1">
      <c r="A11" s="22" t="s">
        <v>67</v>
      </c>
      <c r="B11" s="23" t="s">
        <v>253</v>
      </c>
      <c r="C11" s="403">
        <f>+C12+C13+C14+C15+C16+C17+C18+C19</f>
        <v>4000</v>
      </c>
    </row>
    <row r="12" spans="1:3" s="1" customFormat="1" ht="12" customHeight="1">
      <c r="A12" s="19" t="s">
        <v>144</v>
      </c>
      <c r="B12" s="11" t="s">
        <v>258</v>
      </c>
      <c r="C12" s="404"/>
    </row>
    <row r="13" spans="1:3" s="1" customFormat="1" ht="12" customHeight="1">
      <c r="A13" s="15" t="s">
        <v>145</v>
      </c>
      <c r="B13" s="8" t="s">
        <v>259</v>
      </c>
      <c r="C13" s="405"/>
    </row>
    <row r="14" spans="1:3" s="1" customFormat="1" ht="12" customHeight="1">
      <c r="A14" s="15" t="s">
        <v>146</v>
      </c>
      <c r="B14" s="8" t="s">
        <v>260</v>
      </c>
      <c r="C14" s="405">
        <v>700</v>
      </c>
    </row>
    <row r="15" spans="1:3" s="1" customFormat="1" ht="12" customHeight="1">
      <c r="A15" s="15" t="s">
        <v>147</v>
      </c>
      <c r="B15" s="8" t="s">
        <v>261</v>
      </c>
      <c r="C15" s="405">
        <v>3300</v>
      </c>
    </row>
    <row r="16" spans="1:3" s="1" customFormat="1" ht="12" customHeight="1">
      <c r="A16" s="14" t="s">
        <v>254</v>
      </c>
      <c r="B16" s="7" t="s">
        <v>262</v>
      </c>
      <c r="C16" s="406"/>
    </row>
    <row r="17" spans="1:3" s="1" customFormat="1" ht="12" customHeight="1">
      <c r="A17" s="15" t="s">
        <v>255</v>
      </c>
      <c r="B17" s="8" t="s">
        <v>364</v>
      </c>
      <c r="C17" s="405"/>
    </row>
    <row r="18" spans="1:3" s="1" customFormat="1" ht="12" customHeight="1">
      <c r="A18" s="15" t="s">
        <v>256</v>
      </c>
      <c r="B18" s="8" t="s">
        <v>263</v>
      </c>
      <c r="C18" s="405"/>
    </row>
    <row r="19" spans="1:3" s="1" customFormat="1" ht="12" customHeight="1" thickBot="1">
      <c r="A19" s="16" t="s">
        <v>257</v>
      </c>
      <c r="B19" s="9" t="s">
        <v>264</v>
      </c>
      <c r="C19" s="407"/>
    </row>
    <row r="20" spans="1:3" s="1" customFormat="1" ht="12" customHeight="1" thickBot="1">
      <c r="A20" s="22" t="s">
        <v>265</v>
      </c>
      <c r="B20" s="23" t="s">
        <v>365</v>
      </c>
      <c r="C20" s="408"/>
    </row>
    <row r="21" spans="1:3" s="1" customFormat="1" ht="12" customHeight="1" thickBot="1">
      <c r="A21" s="22" t="s">
        <v>69</v>
      </c>
      <c r="B21" s="23" t="s">
        <v>267</v>
      </c>
      <c r="C21" s="403">
        <f>+C22+C23+C24+C25+C26+C27+C28+C29</f>
        <v>107073</v>
      </c>
    </row>
    <row r="22" spans="1:3" s="1" customFormat="1" ht="12" customHeight="1">
      <c r="A22" s="17" t="s">
        <v>148</v>
      </c>
      <c r="B22" s="10" t="s">
        <v>273</v>
      </c>
      <c r="C22" s="409">
        <v>82223</v>
      </c>
    </row>
    <row r="23" spans="1:3" s="1" customFormat="1" ht="12" customHeight="1">
      <c r="A23" s="15" t="s">
        <v>149</v>
      </c>
      <c r="B23" s="8" t="s">
        <v>274</v>
      </c>
      <c r="C23" s="405"/>
    </row>
    <row r="24" spans="1:3" s="1" customFormat="1" ht="12" customHeight="1">
      <c r="A24" s="15" t="s">
        <v>150</v>
      </c>
      <c r="B24" s="8" t="s">
        <v>275</v>
      </c>
      <c r="C24" s="405"/>
    </row>
    <row r="25" spans="1:3" s="1" customFormat="1" ht="12" customHeight="1">
      <c r="A25" s="18" t="s">
        <v>268</v>
      </c>
      <c r="B25" s="8" t="s">
        <v>153</v>
      </c>
      <c r="C25" s="410">
        <v>24850</v>
      </c>
    </row>
    <row r="26" spans="1:3" s="1" customFormat="1" ht="12" customHeight="1">
      <c r="A26" s="18" t="s">
        <v>269</v>
      </c>
      <c r="B26" s="8" t="s">
        <v>276</v>
      </c>
      <c r="C26" s="410"/>
    </row>
    <row r="27" spans="1:3" s="1" customFormat="1" ht="12" customHeight="1">
      <c r="A27" s="15" t="s">
        <v>270</v>
      </c>
      <c r="B27" s="8" t="s">
        <v>277</v>
      </c>
      <c r="C27" s="405"/>
    </row>
    <row r="28" spans="1:3" s="1" customFormat="1" ht="12" customHeight="1">
      <c r="A28" s="15" t="s">
        <v>271</v>
      </c>
      <c r="B28" s="8" t="s">
        <v>366</v>
      </c>
      <c r="C28" s="411"/>
    </row>
    <row r="29" spans="1:3" s="1" customFormat="1" ht="12" customHeight="1" thickBot="1">
      <c r="A29" s="15" t="s">
        <v>272</v>
      </c>
      <c r="B29" s="13" t="s">
        <v>279</v>
      </c>
      <c r="C29" s="411"/>
    </row>
    <row r="30" spans="1:3" s="1" customFormat="1" ht="12" customHeight="1" thickBot="1">
      <c r="A30" s="372" t="s">
        <v>70</v>
      </c>
      <c r="B30" s="23" t="s">
        <v>505</v>
      </c>
      <c r="C30" s="337">
        <f>+C31+C37</f>
        <v>9052</v>
      </c>
    </row>
    <row r="31" spans="1:3" s="1" customFormat="1" ht="12" customHeight="1">
      <c r="A31" s="373" t="s">
        <v>151</v>
      </c>
      <c r="B31" s="551" t="s">
        <v>506</v>
      </c>
      <c r="C31" s="369">
        <f>+C32+C33+C34+C35+C36</f>
        <v>9052</v>
      </c>
    </row>
    <row r="32" spans="1:3" s="1" customFormat="1" ht="12" customHeight="1">
      <c r="A32" s="374" t="s">
        <v>154</v>
      </c>
      <c r="B32" s="380" t="s">
        <v>367</v>
      </c>
      <c r="C32" s="342">
        <v>3850</v>
      </c>
    </row>
    <row r="33" spans="1:3" s="1" customFormat="1" ht="12" customHeight="1">
      <c r="A33" s="374" t="s">
        <v>155</v>
      </c>
      <c r="B33" s="380" t="s">
        <v>368</v>
      </c>
      <c r="C33" s="342"/>
    </row>
    <row r="34" spans="1:3" s="1" customFormat="1" ht="12" customHeight="1">
      <c r="A34" s="374" t="s">
        <v>156</v>
      </c>
      <c r="B34" s="380" t="s">
        <v>369</v>
      </c>
      <c r="C34" s="342"/>
    </row>
    <row r="35" spans="1:3" s="1" customFormat="1" ht="12" customHeight="1">
      <c r="A35" s="374" t="s">
        <v>157</v>
      </c>
      <c r="B35" s="380" t="s">
        <v>370</v>
      </c>
      <c r="C35" s="342"/>
    </row>
    <row r="36" spans="1:3" s="1" customFormat="1" ht="12" customHeight="1">
      <c r="A36" s="374" t="s">
        <v>280</v>
      </c>
      <c r="B36" s="380" t="s">
        <v>542</v>
      </c>
      <c r="C36" s="342">
        <v>5202</v>
      </c>
    </row>
    <row r="37" spans="1:3" s="1" customFormat="1" ht="12" customHeight="1">
      <c r="A37" s="374" t="s">
        <v>152</v>
      </c>
      <c r="B37" s="381" t="s">
        <v>508</v>
      </c>
      <c r="C37" s="368">
        <f>+C38+C39+C40+C41+C42</f>
        <v>0</v>
      </c>
    </row>
    <row r="38" spans="1:3" s="1" customFormat="1" ht="12" customHeight="1">
      <c r="A38" s="374" t="s">
        <v>160</v>
      </c>
      <c r="B38" s="380" t="s">
        <v>367</v>
      </c>
      <c r="C38" s="342"/>
    </row>
    <row r="39" spans="1:3" s="1" customFormat="1" ht="12" customHeight="1">
      <c r="A39" s="374" t="s">
        <v>161</v>
      </c>
      <c r="B39" s="380" t="s">
        <v>368</v>
      </c>
      <c r="C39" s="342"/>
    </row>
    <row r="40" spans="1:3" s="1" customFormat="1" ht="12" customHeight="1">
      <c r="A40" s="374" t="s">
        <v>162</v>
      </c>
      <c r="B40" s="380" t="s">
        <v>369</v>
      </c>
      <c r="C40" s="342"/>
    </row>
    <row r="41" spans="1:3" s="1" customFormat="1" ht="12" customHeight="1">
      <c r="A41" s="374" t="s">
        <v>163</v>
      </c>
      <c r="B41" s="382" t="s">
        <v>370</v>
      </c>
      <c r="C41" s="342"/>
    </row>
    <row r="42" spans="1:3" s="1" customFormat="1" ht="12" customHeight="1" thickBot="1">
      <c r="A42" s="375" t="s">
        <v>281</v>
      </c>
      <c r="B42" s="383" t="s">
        <v>509</v>
      </c>
      <c r="C42" s="343"/>
    </row>
    <row r="43" spans="1:3" s="1" customFormat="1" ht="12" customHeight="1" thickBot="1">
      <c r="A43" s="22" t="s">
        <v>282</v>
      </c>
      <c r="B43" s="552" t="s">
        <v>371</v>
      </c>
      <c r="C43" s="337">
        <f>+C44+C45</f>
        <v>27300</v>
      </c>
    </row>
    <row r="44" spans="1:3" s="1" customFormat="1" ht="12" customHeight="1">
      <c r="A44" s="17" t="s">
        <v>158</v>
      </c>
      <c r="B44" s="393" t="s">
        <v>372</v>
      </c>
      <c r="C44" s="340"/>
    </row>
    <row r="45" spans="1:3" s="1" customFormat="1" ht="12" customHeight="1" thickBot="1">
      <c r="A45" s="14" t="s">
        <v>159</v>
      </c>
      <c r="B45" s="388" t="s">
        <v>376</v>
      </c>
      <c r="C45" s="339">
        <v>27300</v>
      </c>
    </row>
    <row r="46" spans="1:3" s="1" customFormat="1" ht="12" customHeight="1" thickBot="1">
      <c r="A46" s="22" t="s">
        <v>72</v>
      </c>
      <c r="B46" s="552" t="s">
        <v>375</v>
      </c>
      <c r="C46" s="337">
        <f>+C47+C48+C49</f>
        <v>44000</v>
      </c>
    </row>
    <row r="47" spans="1:3" s="1" customFormat="1" ht="12" customHeight="1">
      <c r="A47" s="17" t="s">
        <v>285</v>
      </c>
      <c r="B47" s="393" t="s">
        <v>283</v>
      </c>
      <c r="C47" s="370"/>
    </row>
    <row r="48" spans="1:3" s="1" customFormat="1" ht="12" customHeight="1">
      <c r="A48" s="15" t="s">
        <v>286</v>
      </c>
      <c r="B48" s="380" t="s">
        <v>284</v>
      </c>
      <c r="C48" s="411"/>
    </row>
    <row r="49" spans="1:3" s="1" customFormat="1" ht="12" customHeight="1" thickBot="1">
      <c r="A49" s="14" t="s">
        <v>434</v>
      </c>
      <c r="B49" s="388" t="s">
        <v>373</v>
      </c>
      <c r="C49" s="344">
        <v>44000</v>
      </c>
    </row>
    <row r="50" spans="1:5" s="1" customFormat="1" ht="17.25" customHeight="1" thickBot="1">
      <c r="A50" s="22" t="s">
        <v>287</v>
      </c>
      <c r="B50" s="553" t="s">
        <v>374</v>
      </c>
      <c r="C50" s="412"/>
      <c r="E50" s="50"/>
    </row>
    <row r="51" spans="1:3" s="1" customFormat="1" ht="12" customHeight="1" thickBot="1">
      <c r="A51" s="22" t="s">
        <v>74</v>
      </c>
      <c r="B51" s="26" t="s">
        <v>288</v>
      </c>
      <c r="C51" s="413">
        <f>+C6+C11+C20+C21+C30+C43+C46+C50</f>
        <v>194625</v>
      </c>
    </row>
    <row r="52" spans="1:3" s="1" customFormat="1" ht="12" customHeight="1" thickBot="1">
      <c r="A52" s="384" t="s">
        <v>75</v>
      </c>
      <c r="B52" s="379" t="s">
        <v>377</v>
      </c>
      <c r="C52" s="414">
        <f>+C53+C59</f>
        <v>0</v>
      </c>
    </row>
    <row r="53" spans="1:3" s="1" customFormat="1" ht="12" customHeight="1">
      <c r="A53" s="554" t="s">
        <v>217</v>
      </c>
      <c r="B53" s="551" t="s">
        <v>378</v>
      </c>
      <c r="C53" s="415">
        <f>+C54+C55+C56+C57+C58</f>
        <v>0</v>
      </c>
    </row>
    <row r="54" spans="1:3" s="1" customFormat="1" ht="12" customHeight="1">
      <c r="A54" s="385" t="s">
        <v>393</v>
      </c>
      <c r="B54" s="380" t="s">
        <v>379</v>
      </c>
      <c r="C54" s="411"/>
    </row>
    <row r="55" spans="1:3" s="1" customFormat="1" ht="12" customHeight="1">
      <c r="A55" s="385" t="s">
        <v>394</v>
      </c>
      <c r="B55" s="380" t="s">
        <v>380</v>
      </c>
      <c r="C55" s="411"/>
    </row>
    <row r="56" spans="1:3" s="1" customFormat="1" ht="12" customHeight="1">
      <c r="A56" s="385" t="s">
        <v>395</v>
      </c>
      <c r="B56" s="380" t="s">
        <v>381</v>
      </c>
      <c r="C56" s="411"/>
    </row>
    <row r="57" spans="1:3" s="1" customFormat="1" ht="12" customHeight="1">
      <c r="A57" s="385" t="s">
        <v>396</v>
      </c>
      <c r="B57" s="380" t="s">
        <v>382</v>
      </c>
      <c r="C57" s="411"/>
    </row>
    <row r="58" spans="1:3" s="1" customFormat="1" ht="12" customHeight="1">
      <c r="A58" s="385" t="s">
        <v>397</v>
      </c>
      <c r="B58" s="380" t="s">
        <v>383</v>
      </c>
      <c r="C58" s="411"/>
    </row>
    <row r="59" spans="1:3" s="1" customFormat="1" ht="12" customHeight="1">
      <c r="A59" s="386" t="s">
        <v>218</v>
      </c>
      <c r="B59" s="381" t="s">
        <v>384</v>
      </c>
      <c r="C59" s="416">
        <f>+C60+C61+C62+C63+C64</f>
        <v>0</v>
      </c>
    </row>
    <row r="60" spans="1:3" s="1" customFormat="1" ht="12" customHeight="1">
      <c r="A60" s="385" t="s">
        <v>398</v>
      </c>
      <c r="B60" s="380" t="s">
        <v>385</v>
      </c>
      <c r="C60" s="411"/>
    </row>
    <row r="61" spans="1:3" s="1" customFormat="1" ht="12" customHeight="1">
      <c r="A61" s="385" t="s">
        <v>399</v>
      </c>
      <c r="B61" s="380" t="s">
        <v>386</v>
      </c>
      <c r="C61" s="411"/>
    </row>
    <row r="62" spans="1:3" s="1" customFormat="1" ht="12" customHeight="1">
      <c r="A62" s="385" t="s">
        <v>400</v>
      </c>
      <c r="B62" s="380" t="s">
        <v>387</v>
      </c>
      <c r="C62" s="411"/>
    </row>
    <row r="63" spans="1:3" s="1" customFormat="1" ht="12" customHeight="1">
      <c r="A63" s="385" t="s">
        <v>401</v>
      </c>
      <c r="B63" s="380" t="s">
        <v>388</v>
      </c>
      <c r="C63" s="411"/>
    </row>
    <row r="64" spans="1:3" s="1" customFormat="1" ht="12" customHeight="1" thickBot="1">
      <c r="A64" s="387" t="s">
        <v>402</v>
      </c>
      <c r="B64" s="388" t="s">
        <v>389</v>
      </c>
      <c r="C64" s="417"/>
    </row>
    <row r="65" spans="1:3" s="1" customFormat="1" ht="12" customHeight="1" thickBot="1">
      <c r="A65" s="389" t="s">
        <v>76</v>
      </c>
      <c r="B65" s="555" t="s">
        <v>390</v>
      </c>
      <c r="C65" s="414">
        <f>+C51+C52</f>
        <v>194625</v>
      </c>
    </row>
    <row r="66" spans="1:3" s="1" customFormat="1" ht="13.5" customHeight="1" thickBot="1">
      <c r="A66" s="390" t="s">
        <v>77</v>
      </c>
      <c r="B66" s="556" t="s">
        <v>391</v>
      </c>
      <c r="C66" s="425"/>
    </row>
    <row r="67" spans="1:3" s="1" customFormat="1" ht="12" customHeight="1" thickBot="1">
      <c r="A67" s="389" t="s">
        <v>78</v>
      </c>
      <c r="B67" s="555" t="s">
        <v>392</v>
      </c>
      <c r="C67" s="426">
        <f>+C65+C66</f>
        <v>194625</v>
      </c>
    </row>
    <row r="68" spans="1:3" s="1" customFormat="1" ht="12.75" customHeight="1">
      <c r="A68" s="5"/>
      <c r="B68" s="6"/>
      <c r="C68" s="418"/>
    </row>
    <row r="69" spans="1:3" ht="16.5" customHeight="1">
      <c r="A69" s="658" t="s">
        <v>94</v>
      </c>
      <c r="B69" s="658"/>
      <c r="C69" s="658"/>
    </row>
    <row r="70" spans="1:3" s="431" customFormat="1" ht="16.5" customHeight="1" thickBot="1">
      <c r="A70" s="661" t="s">
        <v>225</v>
      </c>
      <c r="B70" s="661"/>
      <c r="C70" s="181" t="s">
        <v>425</v>
      </c>
    </row>
    <row r="71" spans="1:3" ht="37.5" customHeight="1" thickBot="1">
      <c r="A71" s="27" t="s">
        <v>63</v>
      </c>
      <c r="B71" s="28" t="s">
        <v>95</v>
      </c>
      <c r="C71" s="48" t="s">
        <v>403</v>
      </c>
    </row>
    <row r="72" spans="1:3" s="49" customFormat="1" ht="12" customHeight="1" thickBot="1">
      <c r="A72" s="41">
        <v>1</v>
      </c>
      <c r="B72" s="42">
        <v>2</v>
      </c>
      <c r="C72" s="401">
        <v>3</v>
      </c>
    </row>
    <row r="73" spans="1:3" ht="12" customHeight="1" thickBot="1">
      <c r="A73" s="24" t="s">
        <v>65</v>
      </c>
      <c r="B73" s="35" t="s">
        <v>289</v>
      </c>
      <c r="C73" s="402">
        <f>+C74+C75+C76+C77+C78</f>
        <v>123325</v>
      </c>
    </row>
    <row r="74" spans="1:3" ht="12" customHeight="1">
      <c r="A74" s="19" t="s">
        <v>164</v>
      </c>
      <c r="B74" s="11" t="s">
        <v>96</v>
      </c>
      <c r="C74" s="404">
        <v>33352</v>
      </c>
    </row>
    <row r="75" spans="1:3" ht="12" customHeight="1">
      <c r="A75" s="15" t="s">
        <v>165</v>
      </c>
      <c r="B75" s="8" t="s">
        <v>290</v>
      </c>
      <c r="C75" s="405">
        <v>9090</v>
      </c>
    </row>
    <row r="76" spans="1:3" ht="12" customHeight="1">
      <c r="A76" s="15" t="s">
        <v>166</v>
      </c>
      <c r="B76" s="8" t="s">
        <v>207</v>
      </c>
      <c r="C76" s="410">
        <v>41650</v>
      </c>
    </row>
    <row r="77" spans="1:3" ht="12" customHeight="1">
      <c r="A77" s="15" t="s">
        <v>167</v>
      </c>
      <c r="B77" s="12" t="s">
        <v>291</v>
      </c>
      <c r="C77" s="410">
        <v>15600</v>
      </c>
    </row>
    <row r="78" spans="1:3" ht="12" customHeight="1">
      <c r="A78" s="15" t="s">
        <v>178</v>
      </c>
      <c r="B78" s="21" t="s">
        <v>292</v>
      </c>
      <c r="C78" s="410">
        <v>23633</v>
      </c>
    </row>
    <row r="79" spans="1:3" ht="12" customHeight="1">
      <c r="A79" s="15" t="s">
        <v>168</v>
      </c>
      <c r="B79" s="8" t="s">
        <v>314</v>
      </c>
      <c r="C79" s="410"/>
    </row>
    <row r="80" spans="1:3" ht="12" customHeight="1">
      <c r="A80" s="15" t="s">
        <v>169</v>
      </c>
      <c r="B80" s="183" t="s">
        <v>315</v>
      </c>
      <c r="C80" s="410"/>
    </row>
    <row r="81" spans="1:3" ht="12" customHeight="1">
      <c r="A81" s="15" t="s">
        <v>179</v>
      </c>
      <c r="B81" s="183" t="s">
        <v>404</v>
      </c>
      <c r="C81" s="410">
        <v>23633</v>
      </c>
    </row>
    <row r="82" spans="1:3" ht="12" customHeight="1">
      <c r="A82" s="15" t="s">
        <v>180</v>
      </c>
      <c r="B82" s="184" t="s">
        <v>316</v>
      </c>
      <c r="C82" s="410"/>
    </row>
    <row r="83" spans="1:3" ht="12" customHeight="1">
      <c r="A83" s="14" t="s">
        <v>181</v>
      </c>
      <c r="B83" s="185" t="s">
        <v>317</v>
      </c>
      <c r="C83" s="410"/>
    </row>
    <row r="84" spans="1:3" ht="12" customHeight="1">
      <c r="A84" s="15" t="s">
        <v>182</v>
      </c>
      <c r="B84" s="185" t="s">
        <v>318</v>
      </c>
      <c r="C84" s="410"/>
    </row>
    <row r="85" spans="1:3" ht="12" customHeight="1" thickBot="1">
      <c r="A85" s="20" t="s">
        <v>184</v>
      </c>
      <c r="B85" s="186" t="s">
        <v>319</v>
      </c>
      <c r="C85" s="419"/>
    </row>
    <row r="86" spans="1:3" ht="12" customHeight="1" thickBot="1">
      <c r="A86" s="22" t="s">
        <v>66</v>
      </c>
      <c r="B86" s="34" t="s">
        <v>435</v>
      </c>
      <c r="C86" s="403">
        <f>+C87+C88+C89</f>
        <v>71300</v>
      </c>
    </row>
    <row r="87" spans="1:3" ht="12" customHeight="1">
      <c r="A87" s="17" t="s">
        <v>170</v>
      </c>
      <c r="B87" s="8" t="s">
        <v>405</v>
      </c>
      <c r="C87" s="409">
        <v>27800</v>
      </c>
    </row>
    <row r="88" spans="1:3" ht="12" customHeight="1">
      <c r="A88" s="17" t="s">
        <v>171</v>
      </c>
      <c r="B88" s="13" t="s">
        <v>294</v>
      </c>
      <c r="C88" s="405">
        <v>43500</v>
      </c>
    </row>
    <row r="89" spans="1:3" ht="12" customHeight="1">
      <c r="A89" s="17" t="s">
        <v>172</v>
      </c>
      <c r="B89" s="380" t="s">
        <v>436</v>
      </c>
      <c r="C89" s="338"/>
    </row>
    <row r="90" spans="1:3" ht="12" customHeight="1">
      <c r="A90" s="17" t="s">
        <v>173</v>
      </c>
      <c r="B90" s="380" t="s">
        <v>510</v>
      </c>
      <c r="C90" s="338"/>
    </row>
    <row r="91" spans="1:3" ht="12" customHeight="1">
      <c r="A91" s="17" t="s">
        <v>174</v>
      </c>
      <c r="B91" s="380" t="s">
        <v>437</v>
      </c>
      <c r="C91" s="338"/>
    </row>
    <row r="92" spans="1:3" ht="15.75">
      <c r="A92" s="17" t="s">
        <v>183</v>
      </c>
      <c r="B92" s="380" t="s">
        <v>438</v>
      </c>
      <c r="C92" s="338"/>
    </row>
    <row r="93" spans="1:3" ht="12" customHeight="1">
      <c r="A93" s="17" t="s">
        <v>185</v>
      </c>
      <c r="B93" s="557" t="s">
        <v>409</v>
      </c>
      <c r="C93" s="338"/>
    </row>
    <row r="94" spans="1:3" ht="12" customHeight="1">
      <c r="A94" s="17" t="s">
        <v>295</v>
      </c>
      <c r="B94" s="557" t="s">
        <v>410</v>
      </c>
      <c r="C94" s="338"/>
    </row>
    <row r="95" spans="1:3" ht="12" customHeight="1">
      <c r="A95" s="17" t="s">
        <v>296</v>
      </c>
      <c r="B95" s="557" t="s">
        <v>408</v>
      </c>
      <c r="C95" s="338"/>
    </row>
    <row r="96" spans="1:3" ht="24" customHeight="1" thickBot="1">
      <c r="A96" s="14" t="s">
        <v>297</v>
      </c>
      <c r="B96" s="558" t="s">
        <v>407</v>
      </c>
      <c r="C96" s="341"/>
    </row>
    <row r="97" spans="1:3" ht="12" customHeight="1" thickBot="1">
      <c r="A97" s="22" t="s">
        <v>67</v>
      </c>
      <c r="B97" s="165" t="s">
        <v>439</v>
      </c>
      <c r="C97" s="403">
        <f>+C98+C99</f>
        <v>0</v>
      </c>
    </row>
    <row r="98" spans="1:3" ht="12" customHeight="1">
      <c r="A98" s="17" t="s">
        <v>144</v>
      </c>
      <c r="B98" s="10" t="s">
        <v>112</v>
      </c>
      <c r="C98" s="409"/>
    </row>
    <row r="99" spans="1:3" ht="12" customHeight="1" thickBot="1">
      <c r="A99" s="18" t="s">
        <v>145</v>
      </c>
      <c r="B99" s="13" t="s">
        <v>113</v>
      </c>
      <c r="C99" s="410"/>
    </row>
    <row r="100" spans="1:3" s="378" customFormat="1" ht="12" customHeight="1" thickBot="1">
      <c r="A100" s="384" t="s">
        <v>68</v>
      </c>
      <c r="B100" s="379" t="s">
        <v>411</v>
      </c>
      <c r="C100" s="569"/>
    </row>
    <row r="101" spans="1:3" ht="12" customHeight="1" thickBot="1">
      <c r="A101" s="376" t="s">
        <v>69</v>
      </c>
      <c r="B101" s="377" t="s">
        <v>230</v>
      </c>
      <c r="C101" s="402">
        <f>+C73+C86+C97+C100</f>
        <v>194625</v>
      </c>
    </row>
    <row r="102" spans="1:3" ht="12" customHeight="1" thickBot="1">
      <c r="A102" s="384" t="s">
        <v>70</v>
      </c>
      <c r="B102" s="379" t="s">
        <v>511</v>
      </c>
      <c r="C102" s="403">
        <f>+C103+C111</f>
        <v>0</v>
      </c>
    </row>
    <row r="103" spans="1:3" ht="12" customHeight="1" thickBot="1">
      <c r="A103" s="400" t="s">
        <v>151</v>
      </c>
      <c r="B103" s="559" t="s">
        <v>518</v>
      </c>
      <c r="C103" s="589">
        <f>+C104+C105+C106+C107+C108+C109+C110</f>
        <v>0</v>
      </c>
    </row>
    <row r="104" spans="1:3" ht="12" customHeight="1">
      <c r="A104" s="392" t="s">
        <v>154</v>
      </c>
      <c r="B104" s="393" t="s">
        <v>412</v>
      </c>
      <c r="C104" s="427"/>
    </row>
    <row r="105" spans="1:3" ht="12" customHeight="1">
      <c r="A105" s="385" t="s">
        <v>155</v>
      </c>
      <c r="B105" s="380" t="s">
        <v>413</v>
      </c>
      <c r="C105" s="428"/>
    </row>
    <row r="106" spans="1:3" ht="12" customHeight="1">
      <c r="A106" s="385" t="s">
        <v>156</v>
      </c>
      <c r="B106" s="380" t="s">
        <v>414</v>
      </c>
      <c r="C106" s="428"/>
    </row>
    <row r="107" spans="1:3" ht="12" customHeight="1">
      <c r="A107" s="385" t="s">
        <v>157</v>
      </c>
      <c r="B107" s="380" t="s">
        <v>415</v>
      </c>
      <c r="C107" s="428"/>
    </row>
    <row r="108" spans="1:3" ht="12" customHeight="1">
      <c r="A108" s="385" t="s">
        <v>280</v>
      </c>
      <c r="B108" s="380" t="s">
        <v>416</v>
      </c>
      <c r="C108" s="428"/>
    </row>
    <row r="109" spans="1:3" ht="12" customHeight="1">
      <c r="A109" s="385" t="s">
        <v>298</v>
      </c>
      <c r="B109" s="380" t="s">
        <v>417</v>
      </c>
      <c r="C109" s="428"/>
    </row>
    <row r="110" spans="1:3" ht="12" customHeight="1" thickBot="1">
      <c r="A110" s="394" t="s">
        <v>299</v>
      </c>
      <c r="B110" s="395" t="s">
        <v>418</v>
      </c>
      <c r="C110" s="429"/>
    </row>
    <row r="111" spans="1:3" ht="12" customHeight="1" thickBot="1">
      <c r="A111" s="400" t="s">
        <v>152</v>
      </c>
      <c r="B111" s="559" t="s">
        <v>519</v>
      </c>
      <c r="C111" s="589">
        <f>+C112+C113+C114+C115+C116+C117+C118+C119</f>
        <v>0</v>
      </c>
    </row>
    <row r="112" spans="1:3" ht="12" customHeight="1">
      <c r="A112" s="392" t="s">
        <v>160</v>
      </c>
      <c r="B112" s="393" t="s">
        <v>412</v>
      </c>
      <c r="C112" s="427"/>
    </row>
    <row r="113" spans="1:3" ht="12" customHeight="1">
      <c r="A113" s="385" t="s">
        <v>161</v>
      </c>
      <c r="B113" s="380" t="s">
        <v>419</v>
      </c>
      <c r="C113" s="428"/>
    </row>
    <row r="114" spans="1:3" ht="12" customHeight="1">
      <c r="A114" s="385" t="s">
        <v>162</v>
      </c>
      <c r="B114" s="380" t="s">
        <v>414</v>
      </c>
      <c r="C114" s="428"/>
    </row>
    <row r="115" spans="1:3" ht="12" customHeight="1">
      <c r="A115" s="385" t="s">
        <v>163</v>
      </c>
      <c r="B115" s="380" t="s">
        <v>415</v>
      </c>
      <c r="C115" s="428"/>
    </row>
    <row r="116" spans="1:3" ht="12" customHeight="1">
      <c r="A116" s="385" t="s">
        <v>281</v>
      </c>
      <c r="B116" s="380" t="s">
        <v>416</v>
      </c>
      <c r="C116" s="428"/>
    </row>
    <row r="117" spans="1:3" ht="12" customHeight="1">
      <c r="A117" s="385" t="s">
        <v>300</v>
      </c>
      <c r="B117" s="380" t="s">
        <v>420</v>
      </c>
      <c r="C117" s="428"/>
    </row>
    <row r="118" spans="1:3" ht="12" customHeight="1">
      <c r="A118" s="385" t="s">
        <v>301</v>
      </c>
      <c r="B118" s="380" t="s">
        <v>418</v>
      </c>
      <c r="C118" s="428"/>
    </row>
    <row r="119" spans="1:3" ht="12" customHeight="1" thickBot="1">
      <c r="A119" s="394" t="s">
        <v>302</v>
      </c>
      <c r="B119" s="395" t="s">
        <v>514</v>
      </c>
      <c r="C119" s="429"/>
    </row>
    <row r="120" spans="1:3" ht="12" customHeight="1" thickBot="1">
      <c r="A120" s="384" t="s">
        <v>71</v>
      </c>
      <c r="B120" s="555" t="s">
        <v>421</v>
      </c>
      <c r="C120" s="420">
        <f>+C101+C102</f>
        <v>194625</v>
      </c>
    </row>
    <row r="121" spans="1:9" ht="15" customHeight="1" thickBot="1">
      <c r="A121" s="384" t="s">
        <v>72</v>
      </c>
      <c r="B121" s="555" t="s">
        <v>422</v>
      </c>
      <c r="C121" s="421"/>
      <c r="F121" s="50"/>
      <c r="G121" s="166"/>
      <c r="H121" s="166"/>
      <c r="I121" s="166"/>
    </row>
    <row r="122" spans="1:3" s="1" customFormat="1" ht="12.75" customHeight="1" thickBot="1">
      <c r="A122" s="396" t="s">
        <v>73</v>
      </c>
      <c r="B122" s="556" t="s">
        <v>423</v>
      </c>
      <c r="C122" s="414">
        <f>+C120+C121</f>
        <v>194625</v>
      </c>
    </row>
    <row r="123" spans="1:3" ht="7.5" customHeight="1">
      <c r="A123" s="560"/>
      <c r="B123" s="560"/>
      <c r="C123" s="561"/>
    </row>
    <row r="124" spans="1:3" ht="15.75">
      <c r="A124" s="662" t="s">
        <v>233</v>
      </c>
      <c r="B124" s="662"/>
      <c r="C124" s="662"/>
    </row>
    <row r="125" spans="1:3" ht="15" customHeight="1" thickBot="1">
      <c r="A125" s="660" t="s">
        <v>226</v>
      </c>
      <c r="B125" s="660"/>
      <c r="C125" s="424" t="s">
        <v>425</v>
      </c>
    </row>
    <row r="126" spans="1:4" ht="13.5" customHeight="1" thickBot="1">
      <c r="A126" s="22">
        <v>1</v>
      </c>
      <c r="B126" s="34" t="s">
        <v>309</v>
      </c>
      <c r="C126" s="422">
        <f>+C51-C101</f>
        <v>0</v>
      </c>
      <c r="D126" s="172"/>
    </row>
    <row r="127" spans="1:3" ht="7.5" customHeight="1">
      <c r="A127" s="560"/>
      <c r="B127" s="560"/>
      <c r="C127" s="561"/>
    </row>
  </sheetData>
  <sheetProtection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Sály Önkormányzat
2013. ÉVI KÖLTSÉGVETÉS
KÖTELEZŐ FELADATAINAK MÉRLEGE &amp;10
&amp;R&amp;"Times New Roman CE,Félkövér dőlt"&amp;11 1.2. melléklet a ........./2013. (.......)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27"/>
  <sheetViews>
    <sheetView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9.00390625" style="567" customWidth="1"/>
    <col min="2" max="2" width="91.625" style="567" customWidth="1"/>
    <col min="3" max="3" width="21.625" style="568" customWidth="1"/>
    <col min="4" max="4" width="9.00390625" style="47" customWidth="1"/>
    <col min="5" max="16384" width="9.375" style="47" customWidth="1"/>
  </cols>
  <sheetData>
    <row r="1" spans="1:3" ht="15.75" customHeight="1">
      <c r="A1" s="658" t="s">
        <v>62</v>
      </c>
      <c r="B1" s="658"/>
      <c r="C1" s="658"/>
    </row>
    <row r="2" spans="1:3" ht="15.75" customHeight="1" thickBot="1">
      <c r="A2" s="660" t="s">
        <v>224</v>
      </c>
      <c r="B2" s="660"/>
      <c r="C2" s="424" t="s">
        <v>425</v>
      </c>
    </row>
    <row r="3" spans="1:3" ht="37.5" customHeight="1" thickBot="1">
      <c r="A3" s="27" t="s">
        <v>123</v>
      </c>
      <c r="B3" s="28" t="s">
        <v>64</v>
      </c>
      <c r="C3" s="48" t="s">
        <v>403</v>
      </c>
    </row>
    <row r="4" spans="1:3" s="49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4" t="s">
        <v>65</v>
      </c>
      <c r="B5" s="23" t="s">
        <v>250</v>
      </c>
      <c r="C5" s="402">
        <f>+C6+C11+C20</f>
        <v>0</v>
      </c>
    </row>
    <row r="6" spans="1:3" s="1" customFormat="1" ht="12" customHeight="1" thickBot="1">
      <c r="A6" s="22" t="s">
        <v>66</v>
      </c>
      <c r="B6" s="379" t="s">
        <v>504</v>
      </c>
      <c r="C6" s="337">
        <f>+C7+C8+C9+C10</f>
        <v>0</v>
      </c>
    </row>
    <row r="7" spans="1:3" s="1" customFormat="1" ht="12" customHeight="1">
      <c r="A7" s="15" t="s">
        <v>170</v>
      </c>
      <c r="B7" s="549" t="s">
        <v>109</v>
      </c>
      <c r="C7" s="338"/>
    </row>
    <row r="8" spans="1:3" s="1" customFormat="1" ht="12" customHeight="1">
      <c r="A8" s="15" t="s">
        <v>171</v>
      </c>
      <c r="B8" s="393" t="s">
        <v>139</v>
      </c>
      <c r="C8" s="338"/>
    </row>
    <row r="9" spans="1:3" s="1" customFormat="1" ht="12" customHeight="1">
      <c r="A9" s="15" t="s">
        <v>172</v>
      </c>
      <c r="B9" s="393" t="s">
        <v>251</v>
      </c>
      <c r="C9" s="338"/>
    </row>
    <row r="10" spans="1:3" s="1" customFormat="1" ht="12" customHeight="1" thickBot="1">
      <c r="A10" s="15" t="s">
        <v>173</v>
      </c>
      <c r="B10" s="550" t="s">
        <v>252</v>
      </c>
      <c r="C10" s="338"/>
    </row>
    <row r="11" spans="1:3" s="1" customFormat="1" ht="12" customHeight="1" thickBot="1">
      <c r="A11" s="22" t="s">
        <v>67</v>
      </c>
      <c r="B11" s="23" t="s">
        <v>253</v>
      </c>
      <c r="C11" s="403">
        <f>+C12+C13+C14+C15+C16+C17+C18+C19</f>
        <v>0</v>
      </c>
    </row>
    <row r="12" spans="1:3" s="1" customFormat="1" ht="12" customHeight="1">
      <c r="A12" s="19" t="s">
        <v>144</v>
      </c>
      <c r="B12" s="11" t="s">
        <v>258</v>
      </c>
      <c r="C12" s="404"/>
    </row>
    <row r="13" spans="1:3" s="1" customFormat="1" ht="12" customHeight="1">
      <c r="A13" s="15" t="s">
        <v>145</v>
      </c>
      <c r="B13" s="8" t="s">
        <v>259</v>
      </c>
      <c r="C13" s="405"/>
    </row>
    <row r="14" spans="1:3" s="1" customFormat="1" ht="12" customHeight="1">
      <c r="A14" s="15" t="s">
        <v>146</v>
      </c>
      <c r="B14" s="8" t="s">
        <v>260</v>
      </c>
      <c r="C14" s="405"/>
    </row>
    <row r="15" spans="1:3" s="1" customFormat="1" ht="12" customHeight="1">
      <c r="A15" s="15" t="s">
        <v>147</v>
      </c>
      <c r="B15" s="8" t="s">
        <v>261</v>
      </c>
      <c r="C15" s="405"/>
    </row>
    <row r="16" spans="1:3" s="1" customFormat="1" ht="12" customHeight="1">
      <c r="A16" s="14" t="s">
        <v>254</v>
      </c>
      <c r="B16" s="7" t="s">
        <v>262</v>
      </c>
      <c r="C16" s="406"/>
    </row>
    <row r="17" spans="1:3" s="1" customFormat="1" ht="12" customHeight="1">
      <c r="A17" s="15" t="s">
        <v>255</v>
      </c>
      <c r="B17" s="8" t="s">
        <v>364</v>
      </c>
      <c r="C17" s="405"/>
    </row>
    <row r="18" spans="1:3" s="1" customFormat="1" ht="12" customHeight="1">
      <c r="A18" s="15" t="s">
        <v>256</v>
      </c>
      <c r="B18" s="8" t="s">
        <v>263</v>
      </c>
      <c r="C18" s="405"/>
    </row>
    <row r="19" spans="1:3" s="1" customFormat="1" ht="12" customHeight="1" thickBot="1">
      <c r="A19" s="16" t="s">
        <v>257</v>
      </c>
      <c r="B19" s="9" t="s">
        <v>264</v>
      </c>
      <c r="C19" s="407"/>
    </row>
    <row r="20" spans="1:3" s="1" customFormat="1" ht="12" customHeight="1" thickBot="1">
      <c r="A20" s="22" t="s">
        <v>265</v>
      </c>
      <c r="B20" s="23" t="s">
        <v>365</v>
      </c>
      <c r="C20" s="408"/>
    </row>
    <row r="21" spans="1:3" s="1" customFormat="1" ht="12" customHeight="1" thickBot="1">
      <c r="A21" s="22" t="s">
        <v>69</v>
      </c>
      <c r="B21" s="23" t="s">
        <v>267</v>
      </c>
      <c r="C21" s="403">
        <f>+C22+C23+C24+C25+C26+C27+C28+C29</f>
        <v>0</v>
      </c>
    </row>
    <row r="22" spans="1:3" s="1" customFormat="1" ht="12" customHeight="1">
      <c r="A22" s="17" t="s">
        <v>148</v>
      </c>
      <c r="B22" s="10" t="s">
        <v>273</v>
      </c>
      <c r="C22" s="409"/>
    </row>
    <row r="23" spans="1:3" s="1" customFormat="1" ht="12" customHeight="1">
      <c r="A23" s="15" t="s">
        <v>149</v>
      </c>
      <c r="B23" s="8" t="s">
        <v>274</v>
      </c>
      <c r="C23" s="405"/>
    </row>
    <row r="24" spans="1:3" s="1" customFormat="1" ht="12" customHeight="1">
      <c r="A24" s="15" t="s">
        <v>150</v>
      </c>
      <c r="B24" s="8" t="s">
        <v>275</v>
      </c>
      <c r="C24" s="405"/>
    </row>
    <row r="25" spans="1:3" s="1" customFormat="1" ht="12" customHeight="1">
      <c r="A25" s="18" t="s">
        <v>268</v>
      </c>
      <c r="B25" s="8" t="s">
        <v>153</v>
      </c>
      <c r="C25" s="410"/>
    </row>
    <row r="26" spans="1:3" s="1" customFormat="1" ht="12" customHeight="1">
      <c r="A26" s="18" t="s">
        <v>269</v>
      </c>
      <c r="B26" s="8" t="s">
        <v>276</v>
      </c>
      <c r="C26" s="410"/>
    </row>
    <row r="27" spans="1:3" s="1" customFormat="1" ht="12" customHeight="1">
      <c r="A27" s="15" t="s">
        <v>270</v>
      </c>
      <c r="B27" s="8" t="s">
        <v>277</v>
      </c>
      <c r="C27" s="405"/>
    </row>
    <row r="28" spans="1:3" s="1" customFormat="1" ht="12" customHeight="1">
      <c r="A28" s="15" t="s">
        <v>271</v>
      </c>
      <c r="B28" s="8" t="s">
        <v>366</v>
      </c>
      <c r="C28" s="411"/>
    </row>
    <row r="29" spans="1:3" s="1" customFormat="1" ht="12" customHeight="1" thickBot="1">
      <c r="A29" s="15" t="s">
        <v>272</v>
      </c>
      <c r="B29" s="13" t="s">
        <v>279</v>
      </c>
      <c r="C29" s="411"/>
    </row>
    <row r="30" spans="1:3" s="1" customFormat="1" ht="12" customHeight="1" thickBot="1">
      <c r="A30" s="372" t="s">
        <v>70</v>
      </c>
      <c r="B30" s="23" t="s">
        <v>505</v>
      </c>
      <c r="C30" s="337">
        <f>+C31+C37</f>
        <v>0</v>
      </c>
    </row>
    <row r="31" spans="1:3" s="1" customFormat="1" ht="12" customHeight="1">
      <c r="A31" s="373" t="s">
        <v>151</v>
      </c>
      <c r="B31" s="551" t="s">
        <v>506</v>
      </c>
      <c r="C31" s="369">
        <f>+C32+C33+C34+C35+C36</f>
        <v>0</v>
      </c>
    </row>
    <row r="32" spans="1:3" s="1" customFormat="1" ht="12" customHeight="1">
      <c r="A32" s="374" t="s">
        <v>154</v>
      </c>
      <c r="B32" s="380" t="s">
        <v>367</v>
      </c>
      <c r="C32" s="342"/>
    </row>
    <row r="33" spans="1:3" s="1" customFormat="1" ht="12" customHeight="1">
      <c r="A33" s="374" t="s">
        <v>155</v>
      </c>
      <c r="B33" s="380" t="s">
        <v>368</v>
      </c>
      <c r="C33" s="342"/>
    </row>
    <row r="34" spans="1:3" s="1" customFormat="1" ht="12" customHeight="1">
      <c r="A34" s="374" t="s">
        <v>156</v>
      </c>
      <c r="B34" s="380" t="s">
        <v>369</v>
      </c>
      <c r="C34" s="342"/>
    </row>
    <row r="35" spans="1:3" s="1" customFormat="1" ht="12" customHeight="1">
      <c r="A35" s="374" t="s">
        <v>157</v>
      </c>
      <c r="B35" s="380" t="s">
        <v>370</v>
      </c>
      <c r="C35" s="342"/>
    </row>
    <row r="36" spans="1:3" s="1" customFormat="1" ht="12" customHeight="1">
      <c r="A36" s="374" t="s">
        <v>280</v>
      </c>
      <c r="B36" s="380" t="s">
        <v>507</v>
      </c>
      <c r="C36" s="342"/>
    </row>
    <row r="37" spans="1:3" s="1" customFormat="1" ht="12" customHeight="1">
      <c r="A37" s="374" t="s">
        <v>152</v>
      </c>
      <c r="B37" s="381" t="s">
        <v>508</v>
      </c>
      <c r="C37" s="368">
        <f>+C38+C39+C40+C41+C42</f>
        <v>0</v>
      </c>
    </row>
    <row r="38" spans="1:3" s="1" customFormat="1" ht="12" customHeight="1">
      <c r="A38" s="374" t="s">
        <v>160</v>
      </c>
      <c r="B38" s="380" t="s">
        <v>367</v>
      </c>
      <c r="C38" s="342"/>
    </row>
    <row r="39" spans="1:3" s="1" customFormat="1" ht="12" customHeight="1">
      <c r="A39" s="374" t="s">
        <v>161</v>
      </c>
      <c r="B39" s="380" t="s">
        <v>368</v>
      </c>
      <c r="C39" s="342"/>
    </row>
    <row r="40" spans="1:3" s="1" customFormat="1" ht="12" customHeight="1">
      <c r="A40" s="374" t="s">
        <v>162</v>
      </c>
      <c r="B40" s="380" t="s">
        <v>369</v>
      </c>
      <c r="C40" s="342"/>
    </row>
    <row r="41" spans="1:3" s="1" customFormat="1" ht="12" customHeight="1">
      <c r="A41" s="374" t="s">
        <v>163</v>
      </c>
      <c r="B41" s="382" t="s">
        <v>370</v>
      </c>
      <c r="C41" s="342"/>
    </row>
    <row r="42" spans="1:3" s="1" customFormat="1" ht="12" customHeight="1" thickBot="1">
      <c r="A42" s="375" t="s">
        <v>281</v>
      </c>
      <c r="B42" s="383" t="s">
        <v>509</v>
      </c>
      <c r="C42" s="343"/>
    </row>
    <row r="43" spans="1:3" s="1" customFormat="1" ht="12" customHeight="1" thickBot="1">
      <c r="A43" s="22" t="s">
        <v>282</v>
      </c>
      <c r="B43" s="552" t="s">
        <v>371</v>
      </c>
      <c r="C43" s="337">
        <f>+C44+C45</f>
        <v>0</v>
      </c>
    </row>
    <row r="44" spans="1:3" s="1" customFormat="1" ht="12" customHeight="1">
      <c r="A44" s="17" t="s">
        <v>158</v>
      </c>
      <c r="B44" s="393" t="s">
        <v>372</v>
      </c>
      <c r="C44" s="340"/>
    </row>
    <row r="45" spans="1:3" s="1" customFormat="1" ht="12" customHeight="1" thickBot="1">
      <c r="A45" s="14" t="s">
        <v>159</v>
      </c>
      <c r="B45" s="388" t="s">
        <v>376</v>
      </c>
      <c r="C45" s="339"/>
    </row>
    <row r="46" spans="1:3" s="1" customFormat="1" ht="12" customHeight="1" thickBot="1">
      <c r="A46" s="22" t="s">
        <v>72</v>
      </c>
      <c r="B46" s="552" t="s">
        <v>375</v>
      </c>
      <c r="C46" s="337">
        <f>+C47+C48+C49</f>
        <v>0</v>
      </c>
    </row>
    <row r="47" spans="1:3" s="1" customFormat="1" ht="12" customHeight="1">
      <c r="A47" s="17" t="s">
        <v>285</v>
      </c>
      <c r="B47" s="393" t="s">
        <v>283</v>
      </c>
      <c r="C47" s="370"/>
    </row>
    <row r="48" spans="1:3" s="1" customFormat="1" ht="12" customHeight="1">
      <c r="A48" s="15" t="s">
        <v>286</v>
      </c>
      <c r="B48" s="380" t="s">
        <v>284</v>
      </c>
      <c r="C48" s="411"/>
    </row>
    <row r="49" spans="1:3" s="1" customFormat="1" ht="12" customHeight="1" thickBot="1">
      <c r="A49" s="14" t="s">
        <v>434</v>
      </c>
      <c r="B49" s="388" t="s">
        <v>373</v>
      </c>
      <c r="C49" s="344"/>
    </row>
    <row r="50" spans="1:5" s="1" customFormat="1" ht="17.25" customHeight="1" thickBot="1">
      <c r="A50" s="22" t="s">
        <v>287</v>
      </c>
      <c r="B50" s="553" t="s">
        <v>374</v>
      </c>
      <c r="C50" s="412"/>
      <c r="E50" s="50"/>
    </row>
    <row r="51" spans="1:3" s="1" customFormat="1" ht="12" customHeight="1" thickBot="1">
      <c r="A51" s="22" t="s">
        <v>74</v>
      </c>
      <c r="B51" s="26" t="s">
        <v>288</v>
      </c>
      <c r="C51" s="413">
        <f>+C6+C11+C20+C21+C30+C43+C46+C50</f>
        <v>0</v>
      </c>
    </row>
    <row r="52" spans="1:3" s="1" customFormat="1" ht="12" customHeight="1" thickBot="1">
      <c r="A52" s="384" t="s">
        <v>75</v>
      </c>
      <c r="B52" s="379" t="s">
        <v>377</v>
      </c>
      <c r="C52" s="414">
        <f>+C53+C59</f>
        <v>0</v>
      </c>
    </row>
    <row r="53" spans="1:3" s="1" customFormat="1" ht="12" customHeight="1">
      <c r="A53" s="554" t="s">
        <v>217</v>
      </c>
      <c r="B53" s="551" t="s">
        <v>378</v>
      </c>
      <c r="C53" s="415">
        <f>+C54+C55+C56+C57+C58</f>
        <v>0</v>
      </c>
    </row>
    <row r="54" spans="1:3" s="1" customFormat="1" ht="12" customHeight="1">
      <c r="A54" s="385" t="s">
        <v>393</v>
      </c>
      <c r="B54" s="380" t="s">
        <v>379</v>
      </c>
      <c r="C54" s="411"/>
    </row>
    <row r="55" spans="1:3" s="1" customFormat="1" ht="12" customHeight="1">
      <c r="A55" s="385" t="s">
        <v>394</v>
      </c>
      <c r="B55" s="380" t="s">
        <v>380</v>
      </c>
      <c r="C55" s="411"/>
    </row>
    <row r="56" spans="1:3" s="1" customFormat="1" ht="12" customHeight="1">
      <c r="A56" s="385" t="s">
        <v>395</v>
      </c>
      <c r="B56" s="380" t="s">
        <v>381</v>
      </c>
      <c r="C56" s="411"/>
    </row>
    <row r="57" spans="1:3" s="1" customFormat="1" ht="12" customHeight="1">
      <c r="A57" s="385" t="s">
        <v>396</v>
      </c>
      <c r="B57" s="380" t="s">
        <v>382</v>
      </c>
      <c r="C57" s="411"/>
    </row>
    <row r="58" spans="1:3" s="1" customFormat="1" ht="12" customHeight="1">
      <c r="A58" s="385" t="s">
        <v>397</v>
      </c>
      <c r="B58" s="380" t="s">
        <v>383</v>
      </c>
      <c r="C58" s="411"/>
    </row>
    <row r="59" spans="1:3" s="1" customFormat="1" ht="12" customHeight="1">
      <c r="A59" s="386" t="s">
        <v>218</v>
      </c>
      <c r="B59" s="381" t="s">
        <v>384</v>
      </c>
      <c r="C59" s="416">
        <f>+C60+C61+C62+C63+C64</f>
        <v>0</v>
      </c>
    </row>
    <row r="60" spans="1:3" s="1" customFormat="1" ht="12" customHeight="1">
      <c r="A60" s="385" t="s">
        <v>398</v>
      </c>
      <c r="B60" s="380" t="s">
        <v>385</v>
      </c>
      <c r="C60" s="411"/>
    </row>
    <row r="61" spans="1:3" s="1" customFormat="1" ht="12" customHeight="1">
      <c r="A61" s="385" t="s">
        <v>399</v>
      </c>
      <c r="B61" s="380" t="s">
        <v>386</v>
      </c>
      <c r="C61" s="411"/>
    </row>
    <row r="62" spans="1:3" s="1" customFormat="1" ht="12" customHeight="1">
      <c r="A62" s="385" t="s">
        <v>400</v>
      </c>
      <c r="B62" s="380" t="s">
        <v>387</v>
      </c>
      <c r="C62" s="411"/>
    </row>
    <row r="63" spans="1:3" s="1" customFormat="1" ht="12" customHeight="1">
      <c r="A63" s="385" t="s">
        <v>401</v>
      </c>
      <c r="B63" s="380" t="s">
        <v>388</v>
      </c>
      <c r="C63" s="411"/>
    </row>
    <row r="64" spans="1:3" s="1" customFormat="1" ht="12" customHeight="1" thickBot="1">
      <c r="A64" s="387" t="s">
        <v>402</v>
      </c>
      <c r="B64" s="388" t="s">
        <v>389</v>
      </c>
      <c r="C64" s="417"/>
    </row>
    <row r="65" spans="1:3" s="1" customFormat="1" ht="12" customHeight="1" thickBot="1">
      <c r="A65" s="389" t="s">
        <v>76</v>
      </c>
      <c r="B65" s="555" t="s">
        <v>390</v>
      </c>
      <c r="C65" s="414">
        <f>+C51+C52</f>
        <v>0</v>
      </c>
    </row>
    <row r="66" spans="1:3" s="1" customFormat="1" ht="13.5" customHeight="1" thickBot="1">
      <c r="A66" s="390" t="s">
        <v>77</v>
      </c>
      <c r="B66" s="556" t="s">
        <v>391</v>
      </c>
      <c r="C66" s="425"/>
    </row>
    <row r="67" spans="1:3" s="1" customFormat="1" ht="12" customHeight="1" thickBot="1">
      <c r="A67" s="389" t="s">
        <v>78</v>
      </c>
      <c r="B67" s="555" t="s">
        <v>392</v>
      </c>
      <c r="C67" s="426">
        <f>+C65+C66</f>
        <v>0</v>
      </c>
    </row>
    <row r="68" spans="1:3" s="1" customFormat="1" ht="12.75" customHeight="1">
      <c r="A68" s="5"/>
      <c r="B68" s="6"/>
      <c r="C68" s="418"/>
    </row>
    <row r="69" spans="1:3" ht="16.5" customHeight="1">
      <c r="A69" s="658" t="s">
        <v>94</v>
      </c>
      <c r="B69" s="658"/>
      <c r="C69" s="658"/>
    </row>
    <row r="70" spans="1:3" s="431" customFormat="1" ht="16.5" customHeight="1" thickBot="1">
      <c r="A70" s="661" t="s">
        <v>225</v>
      </c>
      <c r="B70" s="661"/>
      <c r="C70" s="181" t="s">
        <v>425</v>
      </c>
    </row>
    <row r="71" spans="1:3" ht="37.5" customHeight="1" thickBot="1">
      <c r="A71" s="27" t="s">
        <v>63</v>
      </c>
      <c r="B71" s="28" t="s">
        <v>95</v>
      </c>
      <c r="C71" s="48" t="s">
        <v>403</v>
      </c>
    </row>
    <row r="72" spans="1:3" s="49" customFormat="1" ht="12" customHeight="1" thickBot="1">
      <c r="A72" s="41">
        <v>1</v>
      </c>
      <c r="B72" s="42">
        <v>2</v>
      </c>
      <c r="C72" s="401">
        <v>3</v>
      </c>
    </row>
    <row r="73" spans="1:3" ht="12" customHeight="1" thickBot="1">
      <c r="A73" s="24" t="s">
        <v>65</v>
      </c>
      <c r="B73" s="35" t="s">
        <v>289</v>
      </c>
      <c r="C73" s="402">
        <f>+C74+C75+C76+C77+C78</f>
        <v>0</v>
      </c>
    </row>
    <row r="74" spans="1:3" ht="12" customHeight="1">
      <c r="A74" s="19" t="s">
        <v>164</v>
      </c>
      <c r="B74" s="11" t="s">
        <v>96</v>
      </c>
      <c r="C74" s="404"/>
    </row>
    <row r="75" spans="1:3" ht="12" customHeight="1">
      <c r="A75" s="15" t="s">
        <v>165</v>
      </c>
      <c r="B75" s="8" t="s">
        <v>290</v>
      </c>
      <c r="C75" s="405"/>
    </row>
    <row r="76" spans="1:3" ht="12" customHeight="1">
      <c r="A76" s="15" t="s">
        <v>166</v>
      </c>
      <c r="B76" s="8" t="s">
        <v>207</v>
      </c>
      <c r="C76" s="410"/>
    </row>
    <row r="77" spans="1:3" ht="12" customHeight="1">
      <c r="A77" s="15" t="s">
        <v>167</v>
      </c>
      <c r="B77" s="12" t="s">
        <v>291</v>
      </c>
      <c r="C77" s="410"/>
    </row>
    <row r="78" spans="1:3" ht="12" customHeight="1">
      <c r="A78" s="15" t="s">
        <v>178</v>
      </c>
      <c r="B78" s="21" t="s">
        <v>292</v>
      </c>
      <c r="C78" s="410"/>
    </row>
    <row r="79" spans="1:3" ht="12" customHeight="1">
      <c r="A79" s="15" t="s">
        <v>168</v>
      </c>
      <c r="B79" s="8" t="s">
        <v>314</v>
      </c>
      <c r="C79" s="410"/>
    </row>
    <row r="80" spans="1:3" ht="12" customHeight="1">
      <c r="A80" s="15" t="s">
        <v>169</v>
      </c>
      <c r="B80" s="183" t="s">
        <v>315</v>
      </c>
      <c r="C80" s="410"/>
    </row>
    <row r="81" spans="1:3" ht="12" customHeight="1">
      <c r="A81" s="15" t="s">
        <v>179</v>
      </c>
      <c r="B81" s="183" t="s">
        <v>404</v>
      </c>
      <c r="C81" s="410"/>
    </row>
    <row r="82" spans="1:3" ht="12" customHeight="1">
      <c r="A82" s="15" t="s">
        <v>180</v>
      </c>
      <c r="B82" s="184" t="s">
        <v>316</v>
      </c>
      <c r="C82" s="410"/>
    </row>
    <row r="83" spans="1:3" ht="12" customHeight="1">
      <c r="A83" s="14" t="s">
        <v>181</v>
      </c>
      <c r="B83" s="185" t="s">
        <v>317</v>
      </c>
      <c r="C83" s="410"/>
    </row>
    <row r="84" spans="1:3" ht="12" customHeight="1">
      <c r="A84" s="15" t="s">
        <v>182</v>
      </c>
      <c r="B84" s="185" t="s">
        <v>318</v>
      </c>
      <c r="C84" s="410"/>
    </row>
    <row r="85" spans="1:3" ht="12" customHeight="1" thickBot="1">
      <c r="A85" s="20" t="s">
        <v>184</v>
      </c>
      <c r="B85" s="186" t="s">
        <v>319</v>
      </c>
      <c r="C85" s="419"/>
    </row>
    <row r="86" spans="1:3" ht="12" customHeight="1" thickBot="1">
      <c r="A86" s="22" t="s">
        <v>66</v>
      </c>
      <c r="B86" s="34" t="s">
        <v>435</v>
      </c>
      <c r="C86" s="403">
        <f>+C87+C88+C89</f>
        <v>0</v>
      </c>
    </row>
    <row r="87" spans="1:3" ht="12" customHeight="1">
      <c r="A87" s="17" t="s">
        <v>170</v>
      </c>
      <c r="B87" s="8" t="s">
        <v>405</v>
      </c>
      <c r="C87" s="409"/>
    </row>
    <row r="88" spans="1:3" ht="12" customHeight="1">
      <c r="A88" s="17" t="s">
        <v>171</v>
      </c>
      <c r="B88" s="13" t="s">
        <v>294</v>
      </c>
      <c r="C88" s="405"/>
    </row>
    <row r="89" spans="1:3" ht="12" customHeight="1">
      <c r="A89" s="17" t="s">
        <v>172</v>
      </c>
      <c r="B89" s="380" t="s">
        <v>436</v>
      </c>
      <c r="C89" s="338"/>
    </row>
    <row r="90" spans="1:3" ht="12" customHeight="1">
      <c r="A90" s="17" t="s">
        <v>173</v>
      </c>
      <c r="B90" s="380" t="s">
        <v>510</v>
      </c>
      <c r="C90" s="338"/>
    </row>
    <row r="91" spans="1:3" ht="12" customHeight="1">
      <c r="A91" s="17" t="s">
        <v>174</v>
      </c>
      <c r="B91" s="380" t="s">
        <v>437</v>
      </c>
      <c r="C91" s="338"/>
    </row>
    <row r="92" spans="1:3" ht="15.75">
      <c r="A92" s="17" t="s">
        <v>183</v>
      </c>
      <c r="B92" s="380" t="s">
        <v>438</v>
      </c>
      <c r="C92" s="338"/>
    </row>
    <row r="93" spans="1:3" ht="12" customHeight="1">
      <c r="A93" s="17" t="s">
        <v>185</v>
      </c>
      <c r="B93" s="557" t="s">
        <v>409</v>
      </c>
      <c r="C93" s="338"/>
    </row>
    <row r="94" spans="1:3" ht="12" customHeight="1">
      <c r="A94" s="17" t="s">
        <v>295</v>
      </c>
      <c r="B94" s="557" t="s">
        <v>410</v>
      </c>
      <c r="C94" s="338"/>
    </row>
    <row r="95" spans="1:3" ht="12" customHeight="1">
      <c r="A95" s="17" t="s">
        <v>296</v>
      </c>
      <c r="B95" s="557" t="s">
        <v>408</v>
      </c>
      <c r="C95" s="338"/>
    </row>
    <row r="96" spans="1:3" ht="24" customHeight="1" thickBot="1">
      <c r="A96" s="14" t="s">
        <v>297</v>
      </c>
      <c r="B96" s="558" t="s">
        <v>407</v>
      </c>
      <c r="C96" s="341"/>
    </row>
    <row r="97" spans="1:3" ht="12" customHeight="1" thickBot="1">
      <c r="A97" s="22" t="s">
        <v>67</v>
      </c>
      <c r="B97" s="165" t="s">
        <v>439</v>
      </c>
      <c r="C97" s="403">
        <f>+C98+C99</f>
        <v>0</v>
      </c>
    </row>
    <row r="98" spans="1:3" ht="12" customHeight="1">
      <c r="A98" s="17" t="s">
        <v>144</v>
      </c>
      <c r="B98" s="10" t="s">
        <v>112</v>
      </c>
      <c r="C98" s="409"/>
    </row>
    <row r="99" spans="1:3" ht="12" customHeight="1" thickBot="1">
      <c r="A99" s="18" t="s">
        <v>145</v>
      </c>
      <c r="B99" s="13" t="s">
        <v>113</v>
      </c>
      <c r="C99" s="410"/>
    </row>
    <row r="100" spans="1:3" s="378" customFormat="1" ht="12" customHeight="1" thickBot="1">
      <c r="A100" s="384" t="s">
        <v>68</v>
      </c>
      <c r="B100" s="379" t="s">
        <v>411</v>
      </c>
      <c r="C100" s="569"/>
    </row>
    <row r="101" spans="1:3" ht="12" customHeight="1" thickBot="1">
      <c r="A101" s="376" t="s">
        <v>69</v>
      </c>
      <c r="B101" s="377" t="s">
        <v>230</v>
      </c>
      <c r="C101" s="402">
        <f>+C73+C86+C97+C100</f>
        <v>0</v>
      </c>
    </row>
    <row r="102" spans="1:3" ht="12" customHeight="1" thickBot="1">
      <c r="A102" s="384" t="s">
        <v>70</v>
      </c>
      <c r="B102" s="379" t="s">
        <v>511</v>
      </c>
      <c r="C102" s="403">
        <f>+C103+C111</f>
        <v>0</v>
      </c>
    </row>
    <row r="103" spans="1:3" ht="12" customHeight="1" thickBot="1">
      <c r="A103" s="391" t="s">
        <v>151</v>
      </c>
      <c r="B103" s="559" t="s">
        <v>518</v>
      </c>
      <c r="C103" s="403">
        <f>+C104+C105+C106+C107+C108+C109+C110</f>
        <v>0</v>
      </c>
    </row>
    <row r="104" spans="1:3" ht="12" customHeight="1">
      <c r="A104" s="392" t="s">
        <v>154</v>
      </c>
      <c r="B104" s="393" t="s">
        <v>412</v>
      </c>
      <c r="C104" s="427"/>
    </row>
    <row r="105" spans="1:3" ht="12" customHeight="1">
      <c r="A105" s="385" t="s">
        <v>155</v>
      </c>
      <c r="B105" s="380" t="s">
        <v>413</v>
      </c>
      <c r="C105" s="428"/>
    </row>
    <row r="106" spans="1:3" ht="12" customHeight="1">
      <c r="A106" s="385" t="s">
        <v>156</v>
      </c>
      <c r="B106" s="380" t="s">
        <v>414</v>
      </c>
      <c r="C106" s="428"/>
    </row>
    <row r="107" spans="1:3" ht="12" customHeight="1">
      <c r="A107" s="385" t="s">
        <v>157</v>
      </c>
      <c r="B107" s="380" t="s">
        <v>415</v>
      </c>
      <c r="C107" s="428"/>
    </row>
    <row r="108" spans="1:3" ht="12" customHeight="1">
      <c r="A108" s="385" t="s">
        <v>280</v>
      </c>
      <c r="B108" s="380" t="s">
        <v>416</v>
      </c>
      <c r="C108" s="428"/>
    </row>
    <row r="109" spans="1:3" ht="12" customHeight="1">
      <c r="A109" s="385" t="s">
        <v>298</v>
      </c>
      <c r="B109" s="380" t="s">
        <v>417</v>
      </c>
      <c r="C109" s="428"/>
    </row>
    <row r="110" spans="1:3" ht="12" customHeight="1" thickBot="1">
      <c r="A110" s="394" t="s">
        <v>299</v>
      </c>
      <c r="B110" s="395" t="s">
        <v>418</v>
      </c>
      <c r="C110" s="429"/>
    </row>
    <row r="111" spans="1:3" ht="12" customHeight="1" thickBot="1">
      <c r="A111" s="391" t="s">
        <v>152</v>
      </c>
      <c r="B111" s="559" t="s">
        <v>519</v>
      </c>
      <c r="C111" s="403">
        <f>+C112+C113+C114+C115+C116+C117+C118+C119</f>
        <v>0</v>
      </c>
    </row>
    <row r="112" spans="1:3" ht="12" customHeight="1">
      <c r="A112" s="392" t="s">
        <v>160</v>
      </c>
      <c r="B112" s="393" t="s">
        <v>412</v>
      </c>
      <c r="C112" s="427"/>
    </row>
    <row r="113" spans="1:3" ht="12" customHeight="1">
      <c r="A113" s="385" t="s">
        <v>161</v>
      </c>
      <c r="B113" s="380" t="s">
        <v>419</v>
      </c>
      <c r="C113" s="428"/>
    </row>
    <row r="114" spans="1:3" ht="12" customHeight="1">
      <c r="A114" s="385" t="s">
        <v>162</v>
      </c>
      <c r="B114" s="380" t="s">
        <v>414</v>
      </c>
      <c r="C114" s="428"/>
    </row>
    <row r="115" spans="1:3" ht="12" customHeight="1">
      <c r="A115" s="385" t="s">
        <v>163</v>
      </c>
      <c r="B115" s="380" t="s">
        <v>415</v>
      </c>
      <c r="C115" s="428"/>
    </row>
    <row r="116" spans="1:3" ht="12" customHeight="1">
      <c r="A116" s="385" t="s">
        <v>281</v>
      </c>
      <c r="B116" s="380" t="s">
        <v>416</v>
      </c>
      <c r="C116" s="428"/>
    </row>
    <row r="117" spans="1:3" ht="12" customHeight="1">
      <c r="A117" s="385" t="s">
        <v>300</v>
      </c>
      <c r="B117" s="380" t="s">
        <v>420</v>
      </c>
      <c r="C117" s="428"/>
    </row>
    <row r="118" spans="1:3" ht="12" customHeight="1">
      <c r="A118" s="385" t="s">
        <v>301</v>
      </c>
      <c r="B118" s="380" t="s">
        <v>418</v>
      </c>
      <c r="C118" s="428"/>
    </row>
    <row r="119" spans="1:3" ht="12" customHeight="1" thickBot="1">
      <c r="A119" s="394" t="s">
        <v>302</v>
      </c>
      <c r="B119" s="395" t="s">
        <v>514</v>
      </c>
      <c r="C119" s="429"/>
    </row>
    <row r="120" spans="1:3" ht="12" customHeight="1" thickBot="1">
      <c r="A120" s="384" t="s">
        <v>71</v>
      </c>
      <c r="B120" s="555" t="s">
        <v>421</v>
      </c>
      <c r="C120" s="420">
        <f>+C101+C102</f>
        <v>0</v>
      </c>
    </row>
    <row r="121" spans="1:9" ht="15" customHeight="1" thickBot="1">
      <c r="A121" s="384" t="s">
        <v>72</v>
      </c>
      <c r="B121" s="555" t="s">
        <v>422</v>
      </c>
      <c r="C121" s="421"/>
      <c r="F121" s="50"/>
      <c r="G121" s="166"/>
      <c r="H121" s="166"/>
      <c r="I121" s="166"/>
    </row>
    <row r="122" spans="1:3" s="1" customFormat="1" ht="12.75" customHeight="1" thickBot="1">
      <c r="A122" s="396" t="s">
        <v>73</v>
      </c>
      <c r="B122" s="556" t="s">
        <v>423</v>
      </c>
      <c r="C122" s="414">
        <f>+C120+C121</f>
        <v>0</v>
      </c>
    </row>
    <row r="123" spans="1:3" ht="7.5" customHeight="1">
      <c r="A123" s="560"/>
      <c r="B123" s="560"/>
      <c r="C123" s="561"/>
    </row>
    <row r="124" spans="1:3" ht="15.75">
      <c r="A124" s="662" t="s">
        <v>233</v>
      </c>
      <c r="B124" s="662"/>
      <c r="C124" s="662"/>
    </row>
    <row r="125" spans="1:3" ht="15" customHeight="1" thickBot="1">
      <c r="A125" s="660" t="s">
        <v>226</v>
      </c>
      <c r="B125" s="660"/>
      <c r="C125" s="424" t="s">
        <v>425</v>
      </c>
    </row>
    <row r="126" spans="1:4" ht="13.5" customHeight="1" thickBot="1">
      <c r="A126" s="22">
        <v>1</v>
      </c>
      <c r="B126" s="34" t="s">
        <v>309</v>
      </c>
      <c r="C126" s="422">
        <f>+C51-C101</f>
        <v>0</v>
      </c>
      <c r="D126" s="172"/>
    </row>
    <row r="127" spans="1:3" ht="7.5" customHeight="1">
      <c r="A127" s="560"/>
      <c r="B127" s="560"/>
      <c r="C127" s="561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Sály Önkormányzat
2013. ÉVI KÖLTSÉGVETÉS
ÖNKÉNT VÁLLALT FELADATAINAK MÉRLEGE&amp;10
&amp;R&amp;"Times New Roman CE,Félkövér dőlt"&amp;11 1.3. melléklet a ........./2013. (.......) önkormányzati rendelethez</oddHeader>
  </headerFooter>
  <rowBreaks count="1" manualBreakCount="1">
    <brk id="6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"/>
  <sheetViews>
    <sheetView zoomScale="120" zoomScaleNormal="120" zoomScaleSheetLayoutView="130" zoomScalePageLayoutView="0" workbookViewId="0" topLeftCell="A7">
      <selection activeCell="A1" sqref="A1:D1"/>
    </sheetView>
  </sheetViews>
  <sheetFormatPr defaultColWidth="9.00390625" defaultRowHeight="12.75"/>
  <cols>
    <col min="1" max="1" width="9.00390625" style="567" customWidth="1"/>
    <col min="2" max="2" width="91.625" style="567" customWidth="1"/>
    <col min="3" max="3" width="21.625" style="568" customWidth="1"/>
    <col min="4" max="4" width="9.00390625" style="47" customWidth="1"/>
    <col min="5" max="16384" width="9.375" style="47" customWidth="1"/>
  </cols>
  <sheetData>
    <row r="1" spans="1:3" ht="15.75" customHeight="1">
      <c r="A1" s="658" t="s">
        <v>62</v>
      </c>
      <c r="B1" s="658"/>
      <c r="C1" s="658"/>
    </row>
    <row r="2" spans="1:3" ht="15.75" customHeight="1" thickBot="1">
      <c r="A2" s="660" t="s">
        <v>224</v>
      </c>
      <c r="B2" s="660"/>
      <c r="C2" s="424" t="s">
        <v>425</v>
      </c>
    </row>
    <row r="3" spans="1:3" ht="37.5" customHeight="1" thickBot="1">
      <c r="A3" s="27" t="s">
        <v>123</v>
      </c>
      <c r="B3" s="28" t="s">
        <v>64</v>
      </c>
      <c r="C3" s="48" t="s">
        <v>403</v>
      </c>
    </row>
    <row r="4" spans="1:3" s="49" customFormat="1" ht="12" customHeight="1" thickBot="1">
      <c r="A4" s="41">
        <v>1</v>
      </c>
      <c r="B4" s="42">
        <v>2</v>
      </c>
      <c r="C4" s="43">
        <v>3</v>
      </c>
    </row>
    <row r="5" spans="1:3" s="1" customFormat="1" ht="12" customHeight="1" thickBot="1">
      <c r="A5" s="24" t="s">
        <v>65</v>
      </c>
      <c r="B5" s="23" t="s">
        <v>250</v>
      </c>
      <c r="C5" s="402">
        <f>+C6+C11+C20</f>
        <v>0</v>
      </c>
    </row>
    <row r="6" spans="1:3" s="1" customFormat="1" ht="12" customHeight="1" thickBot="1">
      <c r="A6" s="22" t="s">
        <v>66</v>
      </c>
      <c r="B6" s="379" t="s">
        <v>504</v>
      </c>
      <c r="C6" s="337">
        <f>+C7+C8+C9+C10</f>
        <v>0</v>
      </c>
    </row>
    <row r="7" spans="1:3" s="1" customFormat="1" ht="12" customHeight="1">
      <c r="A7" s="15" t="s">
        <v>170</v>
      </c>
      <c r="B7" s="549" t="s">
        <v>109</v>
      </c>
      <c r="C7" s="338"/>
    </row>
    <row r="8" spans="1:3" s="1" customFormat="1" ht="12" customHeight="1">
      <c r="A8" s="15" t="s">
        <v>171</v>
      </c>
      <c r="B8" s="393" t="s">
        <v>139</v>
      </c>
      <c r="C8" s="338"/>
    </row>
    <row r="9" spans="1:3" s="1" customFormat="1" ht="12" customHeight="1">
      <c r="A9" s="15" t="s">
        <v>172</v>
      </c>
      <c r="B9" s="393" t="s">
        <v>251</v>
      </c>
      <c r="C9" s="338"/>
    </row>
    <row r="10" spans="1:3" s="1" customFormat="1" ht="12" customHeight="1" thickBot="1">
      <c r="A10" s="15" t="s">
        <v>173</v>
      </c>
      <c r="B10" s="550" t="s">
        <v>252</v>
      </c>
      <c r="C10" s="338"/>
    </row>
    <row r="11" spans="1:3" s="1" customFormat="1" ht="12" customHeight="1" thickBot="1">
      <c r="A11" s="22" t="s">
        <v>67</v>
      </c>
      <c r="B11" s="23" t="s">
        <v>253</v>
      </c>
      <c r="C11" s="403">
        <f>+C12+C13+C14+C15+C16+C17+C18+C19</f>
        <v>0</v>
      </c>
    </row>
    <row r="12" spans="1:3" s="1" customFormat="1" ht="12" customHeight="1">
      <c r="A12" s="19" t="s">
        <v>144</v>
      </c>
      <c r="B12" s="11" t="s">
        <v>258</v>
      </c>
      <c r="C12" s="404"/>
    </row>
    <row r="13" spans="1:3" s="1" customFormat="1" ht="12" customHeight="1">
      <c r="A13" s="15" t="s">
        <v>145</v>
      </c>
      <c r="B13" s="8" t="s">
        <v>259</v>
      </c>
      <c r="C13" s="405"/>
    </row>
    <row r="14" spans="1:3" s="1" customFormat="1" ht="12" customHeight="1">
      <c r="A14" s="15" t="s">
        <v>146</v>
      </c>
      <c r="B14" s="8" t="s">
        <v>260</v>
      </c>
      <c r="C14" s="405"/>
    </row>
    <row r="15" spans="1:3" s="1" customFormat="1" ht="12" customHeight="1">
      <c r="A15" s="15" t="s">
        <v>147</v>
      </c>
      <c r="B15" s="8" t="s">
        <v>261</v>
      </c>
      <c r="C15" s="405"/>
    </row>
    <row r="16" spans="1:3" s="1" customFormat="1" ht="12" customHeight="1">
      <c r="A16" s="14" t="s">
        <v>254</v>
      </c>
      <c r="B16" s="7" t="s">
        <v>262</v>
      </c>
      <c r="C16" s="406"/>
    </row>
    <row r="17" spans="1:3" s="1" customFormat="1" ht="12" customHeight="1">
      <c r="A17" s="15" t="s">
        <v>255</v>
      </c>
      <c r="B17" s="8" t="s">
        <v>364</v>
      </c>
      <c r="C17" s="405"/>
    </row>
    <row r="18" spans="1:3" s="1" customFormat="1" ht="12" customHeight="1">
      <c r="A18" s="15" t="s">
        <v>256</v>
      </c>
      <c r="B18" s="8" t="s">
        <v>263</v>
      </c>
      <c r="C18" s="405"/>
    </row>
    <row r="19" spans="1:3" s="1" customFormat="1" ht="12" customHeight="1" thickBot="1">
      <c r="A19" s="16" t="s">
        <v>257</v>
      </c>
      <c r="B19" s="9" t="s">
        <v>264</v>
      </c>
      <c r="C19" s="407"/>
    </row>
    <row r="20" spans="1:3" s="1" customFormat="1" ht="12" customHeight="1" thickBot="1">
      <c r="A20" s="22" t="s">
        <v>265</v>
      </c>
      <c r="B20" s="23" t="s">
        <v>365</v>
      </c>
      <c r="C20" s="408"/>
    </row>
    <row r="21" spans="1:3" s="1" customFormat="1" ht="12" customHeight="1" thickBot="1">
      <c r="A21" s="22" t="s">
        <v>69</v>
      </c>
      <c r="B21" s="23" t="s">
        <v>267</v>
      </c>
      <c r="C21" s="403">
        <f>+C22+C23+C24+C25+C26+C27+C28+C29</f>
        <v>0</v>
      </c>
    </row>
    <row r="22" spans="1:3" s="1" customFormat="1" ht="12" customHeight="1">
      <c r="A22" s="17" t="s">
        <v>148</v>
      </c>
      <c r="B22" s="10" t="s">
        <v>273</v>
      </c>
      <c r="C22" s="409"/>
    </row>
    <row r="23" spans="1:3" s="1" customFormat="1" ht="12" customHeight="1">
      <c r="A23" s="15" t="s">
        <v>149</v>
      </c>
      <c r="B23" s="8" t="s">
        <v>274</v>
      </c>
      <c r="C23" s="405"/>
    </row>
    <row r="24" spans="1:3" s="1" customFormat="1" ht="12" customHeight="1">
      <c r="A24" s="15" t="s">
        <v>150</v>
      </c>
      <c r="B24" s="8" t="s">
        <v>275</v>
      </c>
      <c r="C24" s="405"/>
    </row>
    <row r="25" spans="1:3" s="1" customFormat="1" ht="12" customHeight="1">
      <c r="A25" s="18" t="s">
        <v>268</v>
      </c>
      <c r="B25" s="8" t="s">
        <v>153</v>
      </c>
      <c r="C25" s="410"/>
    </row>
    <row r="26" spans="1:3" s="1" customFormat="1" ht="12" customHeight="1">
      <c r="A26" s="18" t="s">
        <v>269</v>
      </c>
      <c r="B26" s="8" t="s">
        <v>276</v>
      </c>
      <c r="C26" s="410"/>
    </row>
    <row r="27" spans="1:3" s="1" customFormat="1" ht="12" customHeight="1">
      <c r="A27" s="15" t="s">
        <v>270</v>
      </c>
      <c r="B27" s="8" t="s">
        <v>277</v>
      </c>
      <c r="C27" s="405"/>
    </row>
    <row r="28" spans="1:3" s="1" customFormat="1" ht="12" customHeight="1">
      <c r="A28" s="15" t="s">
        <v>271</v>
      </c>
      <c r="B28" s="8" t="s">
        <v>366</v>
      </c>
      <c r="C28" s="411"/>
    </row>
    <row r="29" spans="1:3" s="1" customFormat="1" ht="12" customHeight="1" thickBot="1">
      <c r="A29" s="15" t="s">
        <v>272</v>
      </c>
      <c r="B29" s="13" t="s">
        <v>279</v>
      </c>
      <c r="C29" s="411"/>
    </row>
    <row r="30" spans="1:3" s="1" customFormat="1" ht="12" customHeight="1" thickBot="1">
      <c r="A30" s="372" t="s">
        <v>70</v>
      </c>
      <c r="B30" s="23" t="s">
        <v>505</v>
      </c>
      <c r="C30" s="337">
        <f>+C31+C37</f>
        <v>0</v>
      </c>
    </row>
    <row r="31" spans="1:3" s="1" customFormat="1" ht="12" customHeight="1">
      <c r="A31" s="373" t="s">
        <v>151</v>
      </c>
      <c r="B31" s="551" t="s">
        <v>506</v>
      </c>
      <c r="C31" s="369">
        <f>+C32+C33+C34+C35+C36</f>
        <v>0</v>
      </c>
    </row>
    <row r="32" spans="1:3" s="1" customFormat="1" ht="12" customHeight="1">
      <c r="A32" s="374" t="s">
        <v>154</v>
      </c>
      <c r="B32" s="380" t="s">
        <v>367</v>
      </c>
      <c r="C32" s="342"/>
    </row>
    <row r="33" spans="1:3" s="1" customFormat="1" ht="12" customHeight="1">
      <c r="A33" s="374" t="s">
        <v>155</v>
      </c>
      <c r="B33" s="380" t="s">
        <v>368</v>
      </c>
      <c r="C33" s="342"/>
    </row>
    <row r="34" spans="1:3" s="1" customFormat="1" ht="12" customHeight="1">
      <c r="A34" s="374" t="s">
        <v>156</v>
      </c>
      <c r="B34" s="380" t="s">
        <v>369</v>
      </c>
      <c r="C34" s="342"/>
    </row>
    <row r="35" spans="1:3" s="1" customFormat="1" ht="12" customHeight="1">
      <c r="A35" s="374" t="s">
        <v>157</v>
      </c>
      <c r="B35" s="380" t="s">
        <v>370</v>
      </c>
      <c r="C35" s="342"/>
    </row>
    <row r="36" spans="1:3" s="1" customFormat="1" ht="12" customHeight="1">
      <c r="A36" s="374" t="s">
        <v>280</v>
      </c>
      <c r="B36" s="380" t="s">
        <v>507</v>
      </c>
      <c r="C36" s="342"/>
    </row>
    <row r="37" spans="1:3" s="1" customFormat="1" ht="12" customHeight="1">
      <c r="A37" s="374" t="s">
        <v>152</v>
      </c>
      <c r="B37" s="381" t="s">
        <v>508</v>
      </c>
      <c r="C37" s="368">
        <f>+C38+C39+C40+C41+C42</f>
        <v>0</v>
      </c>
    </row>
    <row r="38" spans="1:3" s="1" customFormat="1" ht="12" customHeight="1">
      <c r="A38" s="374" t="s">
        <v>160</v>
      </c>
      <c r="B38" s="380" t="s">
        <v>367</v>
      </c>
      <c r="C38" s="342"/>
    </row>
    <row r="39" spans="1:3" s="1" customFormat="1" ht="12" customHeight="1">
      <c r="A39" s="374" t="s">
        <v>161</v>
      </c>
      <c r="B39" s="380" t="s">
        <v>368</v>
      </c>
      <c r="C39" s="342"/>
    </row>
    <row r="40" spans="1:3" s="1" customFormat="1" ht="12" customHeight="1">
      <c r="A40" s="374" t="s">
        <v>162</v>
      </c>
      <c r="B40" s="380" t="s">
        <v>369</v>
      </c>
      <c r="C40" s="342"/>
    </row>
    <row r="41" spans="1:3" s="1" customFormat="1" ht="12" customHeight="1">
      <c r="A41" s="374" t="s">
        <v>163</v>
      </c>
      <c r="B41" s="382" t="s">
        <v>370</v>
      </c>
      <c r="C41" s="342"/>
    </row>
    <row r="42" spans="1:3" s="1" customFormat="1" ht="12" customHeight="1" thickBot="1">
      <c r="A42" s="375" t="s">
        <v>281</v>
      </c>
      <c r="B42" s="383" t="s">
        <v>509</v>
      </c>
      <c r="C42" s="343"/>
    </row>
    <row r="43" spans="1:3" s="1" customFormat="1" ht="12" customHeight="1" thickBot="1">
      <c r="A43" s="22" t="s">
        <v>282</v>
      </c>
      <c r="B43" s="552" t="s">
        <v>371</v>
      </c>
      <c r="C43" s="337">
        <f>+C44+C45</f>
        <v>0</v>
      </c>
    </row>
    <row r="44" spans="1:3" s="1" customFormat="1" ht="12" customHeight="1">
      <c r="A44" s="17" t="s">
        <v>158</v>
      </c>
      <c r="B44" s="393" t="s">
        <v>372</v>
      </c>
      <c r="C44" s="340"/>
    </row>
    <row r="45" spans="1:3" s="1" customFormat="1" ht="12" customHeight="1" thickBot="1">
      <c r="A45" s="14" t="s">
        <v>159</v>
      </c>
      <c r="B45" s="388" t="s">
        <v>376</v>
      </c>
      <c r="C45" s="339"/>
    </row>
    <row r="46" spans="1:3" s="1" customFormat="1" ht="12" customHeight="1" thickBot="1">
      <c r="A46" s="22" t="s">
        <v>72</v>
      </c>
      <c r="B46" s="552" t="s">
        <v>375</v>
      </c>
      <c r="C46" s="337">
        <f>+C47+C48+C49</f>
        <v>0</v>
      </c>
    </row>
    <row r="47" spans="1:3" s="1" customFormat="1" ht="12" customHeight="1">
      <c r="A47" s="17" t="s">
        <v>285</v>
      </c>
      <c r="B47" s="393" t="s">
        <v>283</v>
      </c>
      <c r="C47" s="370"/>
    </row>
    <row r="48" spans="1:3" s="1" customFormat="1" ht="12" customHeight="1">
      <c r="A48" s="15" t="s">
        <v>286</v>
      </c>
      <c r="B48" s="380" t="s">
        <v>284</v>
      </c>
      <c r="C48" s="411"/>
    </row>
    <row r="49" spans="1:3" s="1" customFormat="1" ht="12" customHeight="1" thickBot="1">
      <c r="A49" s="14" t="s">
        <v>434</v>
      </c>
      <c r="B49" s="388" t="s">
        <v>373</v>
      </c>
      <c r="C49" s="344"/>
    </row>
    <row r="50" spans="1:5" s="1" customFormat="1" ht="17.25" customHeight="1" thickBot="1">
      <c r="A50" s="22" t="s">
        <v>287</v>
      </c>
      <c r="B50" s="553" t="s">
        <v>374</v>
      </c>
      <c r="C50" s="412"/>
      <c r="E50" s="50"/>
    </row>
    <row r="51" spans="1:3" s="1" customFormat="1" ht="12" customHeight="1" thickBot="1">
      <c r="A51" s="22" t="s">
        <v>74</v>
      </c>
      <c r="B51" s="26" t="s">
        <v>288</v>
      </c>
      <c r="C51" s="413">
        <f>+C6+C11+C20+C21+C30+C43+C46+C50</f>
        <v>0</v>
      </c>
    </row>
    <row r="52" spans="1:3" s="1" customFormat="1" ht="12" customHeight="1" thickBot="1">
      <c r="A52" s="384" t="s">
        <v>75</v>
      </c>
      <c r="B52" s="379" t="s">
        <v>377</v>
      </c>
      <c r="C52" s="414">
        <f>+C53+C59</f>
        <v>0</v>
      </c>
    </row>
    <row r="53" spans="1:3" s="1" customFormat="1" ht="12" customHeight="1">
      <c r="A53" s="554" t="s">
        <v>217</v>
      </c>
      <c r="B53" s="551" t="s">
        <v>378</v>
      </c>
      <c r="C53" s="415">
        <f>+C54+C55+C56+C57+C58</f>
        <v>0</v>
      </c>
    </row>
    <row r="54" spans="1:3" s="1" customFormat="1" ht="12" customHeight="1">
      <c r="A54" s="385" t="s">
        <v>393</v>
      </c>
      <c r="B54" s="380" t="s">
        <v>379</v>
      </c>
      <c r="C54" s="411"/>
    </row>
    <row r="55" spans="1:3" s="1" customFormat="1" ht="12" customHeight="1">
      <c r="A55" s="385" t="s">
        <v>394</v>
      </c>
      <c r="B55" s="380" t="s">
        <v>380</v>
      </c>
      <c r="C55" s="411"/>
    </row>
    <row r="56" spans="1:3" s="1" customFormat="1" ht="12" customHeight="1">
      <c r="A56" s="385" t="s">
        <v>395</v>
      </c>
      <c r="B56" s="380" t="s">
        <v>381</v>
      </c>
      <c r="C56" s="411"/>
    </row>
    <row r="57" spans="1:3" s="1" customFormat="1" ht="12" customHeight="1">
      <c r="A57" s="385" t="s">
        <v>396</v>
      </c>
      <c r="B57" s="380" t="s">
        <v>382</v>
      </c>
      <c r="C57" s="411"/>
    </row>
    <row r="58" spans="1:3" s="1" customFormat="1" ht="12" customHeight="1">
      <c r="A58" s="385" t="s">
        <v>397</v>
      </c>
      <c r="B58" s="380" t="s">
        <v>383</v>
      </c>
      <c r="C58" s="411"/>
    </row>
    <row r="59" spans="1:3" s="1" customFormat="1" ht="12" customHeight="1">
      <c r="A59" s="386" t="s">
        <v>218</v>
      </c>
      <c r="B59" s="381" t="s">
        <v>384</v>
      </c>
      <c r="C59" s="416">
        <f>+C60+C61+C62+C63+C64</f>
        <v>0</v>
      </c>
    </row>
    <row r="60" spans="1:3" s="1" customFormat="1" ht="12" customHeight="1">
      <c r="A60" s="385" t="s">
        <v>398</v>
      </c>
      <c r="B60" s="380" t="s">
        <v>385</v>
      </c>
      <c r="C60" s="411"/>
    </row>
    <row r="61" spans="1:3" s="1" customFormat="1" ht="12" customHeight="1">
      <c r="A61" s="385" t="s">
        <v>399</v>
      </c>
      <c r="B61" s="380" t="s">
        <v>386</v>
      </c>
      <c r="C61" s="411"/>
    </row>
    <row r="62" spans="1:3" s="1" customFormat="1" ht="12" customHeight="1">
      <c r="A62" s="385" t="s">
        <v>400</v>
      </c>
      <c r="B62" s="380" t="s">
        <v>387</v>
      </c>
      <c r="C62" s="411"/>
    </row>
    <row r="63" spans="1:3" s="1" customFormat="1" ht="12" customHeight="1">
      <c r="A63" s="385" t="s">
        <v>401</v>
      </c>
      <c r="B63" s="380" t="s">
        <v>388</v>
      </c>
      <c r="C63" s="411"/>
    </row>
    <row r="64" spans="1:3" s="1" customFormat="1" ht="12" customHeight="1" thickBot="1">
      <c r="A64" s="387" t="s">
        <v>402</v>
      </c>
      <c r="B64" s="388" t="s">
        <v>389</v>
      </c>
      <c r="C64" s="417"/>
    </row>
    <row r="65" spans="1:3" s="1" customFormat="1" ht="12" customHeight="1" thickBot="1">
      <c r="A65" s="389" t="s">
        <v>76</v>
      </c>
      <c r="B65" s="555" t="s">
        <v>390</v>
      </c>
      <c r="C65" s="414">
        <f>+C51+C52</f>
        <v>0</v>
      </c>
    </row>
    <row r="66" spans="1:3" s="1" customFormat="1" ht="13.5" customHeight="1" thickBot="1">
      <c r="A66" s="390" t="s">
        <v>77</v>
      </c>
      <c r="B66" s="556" t="s">
        <v>391</v>
      </c>
      <c r="C66" s="425"/>
    </row>
    <row r="67" spans="1:3" s="1" customFormat="1" ht="12" customHeight="1" thickBot="1">
      <c r="A67" s="389" t="s">
        <v>78</v>
      </c>
      <c r="B67" s="555" t="s">
        <v>392</v>
      </c>
      <c r="C67" s="426">
        <f>+C65+C66</f>
        <v>0</v>
      </c>
    </row>
    <row r="68" spans="1:3" s="1" customFormat="1" ht="12.75" customHeight="1">
      <c r="A68" s="5"/>
      <c r="B68" s="6"/>
      <c r="C68" s="418"/>
    </row>
    <row r="69" spans="1:3" ht="16.5" customHeight="1">
      <c r="A69" s="658" t="s">
        <v>94</v>
      </c>
      <c r="B69" s="658"/>
      <c r="C69" s="658"/>
    </row>
    <row r="70" spans="1:3" s="431" customFormat="1" ht="16.5" customHeight="1" thickBot="1">
      <c r="A70" s="661" t="s">
        <v>225</v>
      </c>
      <c r="B70" s="661"/>
      <c r="C70" s="181" t="s">
        <v>425</v>
      </c>
    </row>
    <row r="71" spans="1:3" ht="37.5" customHeight="1" thickBot="1">
      <c r="A71" s="27" t="s">
        <v>63</v>
      </c>
      <c r="B71" s="28" t="s">
        <v>95</v>
      </c>
      <c r="C71" s="48" t="s">
        <v>403</v>
      </c>
    </row>
    <row r="72" spans="1:3" s="49" customFormat="1" ht="12" customHeight="1" thickBot="1">
      <c r="A72" s="41">
        <v>1</v>
      </c>
      <c r="B72" s="42">
        <v>2</v>
      </c>
      <c r="C72" s="401">
        <v>3</v>
      </c>
    </row>
    <row r="73" spans="1:3" ht="12" customHeight="1" thickBot="1">
      <c r="A73" s="24" t="s">
        <v>65</v>
      </c>
      <c r="B73" s="35" t="s">
        <v>289</v>
      </c>
      <c r="C73" s="402">
        <f>+C74+C75+C76+C77+C78</f>
        <v>0</v>
      </c>
    </row>
    <row r="74" spans="1:3" ht="12" customHeight="1">
      <c r="A74" s="19" t="s">
        <v>164</v>
      </c>
      <c r="B74" s="11" t="s">
        <v>96</v>
      </c>
      <c r="C74" s="404"/>
    </row>
    <row r="75" spans="1:3" ht="12" customHeight="1">
      <c r="A75" s="15" t="s">
        <v>165</v>
      </c>
      <c r="B75" s="8" t="s">
        <v>290</v>
      </c>
      <c r="C75" s="405"/>
    </row>
    <row r="76" spans="1:3" ht="12" customHeight="1">
      <c r="A76" s="15" t="s">
        <v>166</v>
      </c>
      <c r="B76" s="8" t="s">
        <v>207</v>
      </c>
      <c r="C76" s="410"/>
    </row>
    <row r="77" spans="1:3" ht="12" customHeight="1">
      <c r="A77" s="15" t="s">
        <v>167</v>
      </c>
      <c r="B77" s="12" t="s">
        <v>291</v>
      </c>
      <c r="C77" s="410"/>
    </row>
    <row r="78" spans="1:3" ht="12" customHeight="1">
      <c r="A78" s="15" t="s">
        <v>178</v>
      </c>
      <c r="B78" s="21" t="s">
        <v>292</v>
      </c>
      <c r="C78" s="410"/>
    </row>
    <row r="79" spans="1:3" ht="12" customHeight="1">
      <c r="A79" s="15" t="s">
        <v>168</v>
      </c>
      <c r="B79" s="8" t="s">
        <v>314</v>
      </c>
      <c r="C79" s="410"/>
    </row>
    <row r="80" spans="1:3" ht="12" customHeight="1">
      <c r="A80" s="15" t="s">
        <v>169</v>
      </c>
      <c r="B80" s="183" t="s">
        <v>315</v>
      </c>
      <c r="C80" s="410"/>
    </row>
    <row r="81" spans="1:3" ht="12" customHeight="1">
      <c r="A81" s="15" t="s">
        <v>179</v>
      </c>
      <c r="B81" s="183" t="s">
        <v>404</v>
      </c>
      <c r="C81" s="410"/>
    </row>
    <row r="82" spans="1:3" ht="12" customHeight="1">
      <c r="A82" s="15" t="s">
        <v>180</v>
      </c>
      <c r="B82" s="184" t="s">
        <v>316</v>
      </c>
      <c r="C82" s="410"/>
    </row>
    <row r="83" spans="1:3" ht="12" customHeight="1">
      <c r="A83" s="14" t="s">
        <v>181</v>
      </c>
      <c r="B83" s="185" t="s">
        <v>317</v>
      </c>
      <c r="C83" s="410"/>
    </row>
    <row r="84" spans="1:3" ht="12" customHeight="1">
      <c r="A84" s="15" t="s">
        <v>182</v>
      </c>
      <c r="B84" s="185" t="s">
        <v>318</v>
      </c>
      <c r="C84" s="410"/>
    </row>
    <row r="85" spans="1:3" ht="12" customHeight="1" thickBot="1">
      <c r="A85" s="20" t="s">
        <v>184</v>
      </c>
      <c r="B85" s="186" t="s">
        <v>319</v>
      </c>
      <c r="C85" s="419"/>
    </row>
    <row r="86" spans="1:3" ht="12" customHeight="1" thickBot="1">
      <c r="A86" s="22" t="s">
        <v>66</v>
      </c>
      <c r="B86" s="34" t="s">
        <v>435</v>
      </c>
      <c r="C86" s="403">
        <f>+C87+C88+C89</f>
        <v>0</v>
      </c>
    </row>
    <row r="87" spans="1:3" ht="12" customHeight="1">
      <c r="A87" s="17" t="s">
        <v>170</v>
      </c>
      <c r="B87" s="8" t="s">
        <v>405</v>
      </c>
      <c r="C87" s="409"/>
    </row>
    <row r="88" spans="1:3" ht="12" customHeight="1">
      <c r="A88" s="17" t="s">
        <v>171</v>
      </c>
      <c r="B88" s="13" t="s">
        <v>294</v>
      </c>
      <c r="C88" s="405"/>
    </row>
    <row r="89" spans="1:3" ht="12" customHeight="1">
      <c r="A89" s="17" t="s">
        <v>172</v>
      </c>
      <c r="B89" s="380" t="s">
        <v>436</v>
      </c>
      <c r="C89" s="338"/>
    </row>
    <row r="90" spans="1:3" ht="12" customHeight="1">
      <c r="A90" s="17" t="s">
        <v>173</v>
      </c>
      <c r="B90" s="380" t="s">
        <v>510</v>
      </c>
      <c r="C90" s="338"/>
    </row>
    <row r="91" spans="1:3" ht="12" customHeight="1">
      <c r="A91" s="17" t="s">
        <v>174</v>
      </c>
      <c r="B91" s="380" t="s">
        <v>437</v>
      </c>
      <c r="C91" s="338"/>
    </row>
    <row r="92" spans="1:3" ht="15.75">
      <c r="A92" s="17" t="s">
        <v>183</v>
      </c>
      <c r="B92" s="380" t="s">
        <v>438</v>
      </c>
      <c r="C92" s="338"/>
    </row>
    <row r="93" spans="1:3" ht="12" customHeight="1">
      <c r="A93" s="17" t="s">
        <v>185</v>
      </c>
      <c r="B93" s="557" t="s">
        <v>409</v>
      </c>
      <c r="C93" s="338"/>
    </row>
    <row r="94" spans="1:3" ht="12" customHeight="1">
      <c r="A94" s="17" t="s">
        <v>295</v>
      </c>
      <c r="B94" s="557" t="s">
        <v>410</v>
      </c>
      <c r="C94" s="338"/>
    </row>
    <row r="95" spans="1:3" ht="12" customHeight="1">
      <c r="A95" s="17" t="s">
        <v>296</v>
      </c>
      <c r="B95" s="557" t="s">
        <v>408</v>
      </c>
      <c r="C95" s="338"/>
    </row>
    <row r="96" spans="1:3" ht="24" customHeight="1" thickBot="1">
      <c r="A96" s="14" t="s">
        <v>297</v>
      </c>
      <c r="B96" s="558" t="s">
        <v>407</v>
      </c>
      <c r="C96" s="341"/>
    </row>
    <row r="97" spans="1:3" ht="12" customHeight="1" thickBot="1">
      <c r="A97" s="22" t="s">
        <v>67</v>
      </c>
      <c r="B97" s="165" t="s">
        <v>439</v>
      </c>
      <c r="C97" s="403">
        <f>+C98+C99</f>
        <v>0</v>
      </c>
    </row>
    <row r="98" spans="1:3" ht="12" customHeight="1">
      <c r="A98" s="17" t="s">
        <v>144</v>
      </c>
      <c r="B98" s="10" t="s">
        <v>112</v>
      </c>
      <c r="C98" s="409"/>
    </row>
    <row r="99" spans="1:3" ht="12" customHeight="1" thickBot="1">
      <c r="A99" s="18" t="s">
        <v>145</v>
      </c>
      <c r="B99" s="13" t="s">
        <v>113</v>
      </c>
      <c r="C99" s="410"/>
    </row>
    <row r="100" spans="1:3" s="378" customFormat="1" ht="12" customHeight="1" thickBot="1">
      <c r="A100" s="384" t="s">
        <v>68</v>
      </c>
      <c r="B100" s="379" t="s">
        <v>411</v>
      </c>
      <c r="C100" s="569"/>
    </row>
    <row r="101" spans="1:3" ht="12" customHeight="1" thickBot="1">
      <c r="A101" s="376" t="s">
        <v>69</v>
      </c>
      <c r="B101" s="377" t="s">
        <v>230</v>
      </c>
      <c r="C101" s="402">
        <f>+C73+C86+C97+C100</f>
        <v>0</v>
      </c>
    </row>
    <row r="102" spans="1:3" ht="12" customHeight="1" thickBot="1">
      <c r="A102" s="384" t="s">
        <v>70</v>
      </c>
      <c r="B102" s="379" t="s">
        <v>511</v>
      </c>
      <c r="C102" s="403">
        <f>+C103+C111</f>
        <v>0</v>
      </c>
    </row>
    <row r="103" spans="1:3" ht="12" customHeight="1" thickBot="1">
      <c r="A103" s="391" t="s">
        <v>151</v>
      </c>
      <c r="B103" s="559" t="s">
        <v>518</v>
      </c>
      <c r="C103" s="403">
        <f>+C104+C105+C106+C107+C108+C109+C110</f>
        <v>0</v>
      </c>
    </row>
    <row r="104" spans="1:3" ht="12" customHeight="1">
      <c r="A104" s="392" t="s">
        <v>154</v>
      </c>
      <c r="B104" s="393" t="s">
        <v>412</v>
      </c>
      <c r="C104" s="427"/>
    </row>
    <row r="105" spans="1:3" ht="12" customHeight="1">
      <c r="A105" s="385" t="s">
        <v>155</v>
      </c>
      <c r="B105" s="380" t="s">
        <v>413</v>
      </c>
      <c r="C105" s="428"/>
    </row>
    <row r="106" spans="1:3" ht="12" customHeight="1">
      <c r="A106" s="385" t="s">
        <v>156</v>
      </c>
      <c r="B106" s="380" t="s">
        <v>414</v>
      </c>
      <c r="C106" s="428"/>
    </row>
    <row r="107" spans="1:3" ht="12" customHeight="1">
      <c r="A107" s="385" t="s">
        <v>157</v>
      </c>
      <c r="B107" s="380" t="s">
        <v>415</v>
      </c>
      <c r="C107" s="428"/>
    </row>
    <row r="108" spans="1:3" ht="12" customHeight="1">
      <c r="A108" s="385" t="s">
        <v>280</v>
      </c>
      <c r="B108" s="380" t="s">
        <v>416</v>
      </c>
      <c r="C108" s="428"/>
    </row>
    <row r="109" spans="1:3" ht="12" customHeight="1">
      <c r="A109" s="385" t="s">
        <v>298</v>
      </c>
      <c r="B109" s="380" t="s">
        <v>417</v>
      </c>
      <c r="C109" s="428"/>
    </row>
    <row r="110" spans="1:3" ht="12" customHeight="1" thickBot="1">
      <c r="A110" s="394" t="s">
        <v>299</v>
      </c>
      <c r="B110" s="395" t="s">
        <v>418</v>
      </c>
      <c r="C110" s="429"/>
    </row>
    <row r="111" spans="1:3" ht="12" customHeight="1" thickBot="1">
      <c r="A111" s="391" t="s">
        <v>152</v>
      </c>
      <c r="B111" s="559" t="s">
        <v>519</v>
      </c>
      <c r="C111" s="403">
        <f>+C112+C113+C114+C115+C116+C117+C118+C119</f>
        <v>0</v>
      </c>
    </row>
    <row r="112" spans="1:3" ht="12" customHeight="1">
      <c r="A112" s="392" t="s">
        <v>160</v>
      </c>
      <c r="B112" s="393" t="s">
        <v>412</v>
      </c>
      <c r="C112" s="427"/>
    </row>
    <row r="113" spans="1:3" ht="12" customHeight="1">
      <c r="A113" s="385" t="s">
        <v>161</v>
      </c>
      <c r="B113" s="380" t="s">
        <v>419</v>
      </c>
      <c r="C113" s="428"/>
    </row>
    <row r="114" spans="1:3" ht="12" customHeight="1">
      <c r="A114" s="385" t="s">
        <v>162</v>
      </c>
      <c r="B114" s="380" t="s">
        <v>414</v>
      </c>
      <c r="C114" s="428"/>
    </row>
    <row r="115" spans="1:3" ht="12" customHeight="1">
      <c r="A115" s="385" t="s">
        <v>163</v>
      </c>
      <c r="B115" s="380" t="s">
        <v>415</v>
      </c>
      <c r="C115" s="428"/>
    </row>
    <row r="116" spans="1:3" ht="12" customHeight="1">
      <c r="A116" s="385" t="s">
        <v>281</v>
      </c>
      <c r="B116" s="380" t="s">
        <v>416</v>
      </c>
      <c r="C116" s="428"/>
    </row>
    <row r="117" spans="1:3" ht="12" customHeight="1">
      <c r="A117" s="385" t="s">
        <v>300</v>
      </c>
      <c r="B117" s="380" t="s">
        <v>420</v>
      </c>
      <c r="C117" s="428"/>
    </row>
    <row r="118" spans="1:3" ht="12" customHeight="1">
      <c r="A118" s="385" t="s">
        <v>301</v>
      </c>
      <c r="B118" s="380" t="s">
        <v>418</v>
      </c>
      <c r="C118" s="428"/>
    </row>
    <row r="119" spans="1:3" ht="12" customHeight="1" thickBot="1">
      <c r="A119" s="394" t="s">
        <v>302</v>
      </c>
      <c r="B119" s="395" t="s">
        <v>514</v>
      </c>
      <c r="C119" s="429"/>
    </row>
    <row r="120" spans="1:3" ht="12" customHeight="1" thickBot="1">
      <c r="A120" s="384" t="s">
        <v>71</v>
      </c>
      <c r="B120" s="555" t="s">
        <v>421</v>
      </c>
      <c r="C120" s="420">
        <f>+C101+C102</f>
        <v>0</v>
      </c>
    </row>
    <row r="121" spans="1:9" ht="15" customHeight="1" thickBot="1">
      <c r="A121" s="384" t="s">
        <v>72</v>
      </c>
      <c r="B121" s="555" t="s">
        <v>422</v>
      </c>
      <c r="C121" s="421"/>
      <c r="F121" s="50"/>
      <c r="G121" s="166"/>
      <c r="H121" s="166"/>
      <c r="I121" s="166"/>
    </row>
    <row r="122" spans="1:3" s="1" customFormat="1" ht="12.75" customHeight="1" thickBot="1">
      <c r="A122" s="396" t="s">
        <v>73</v>
      </c>
      <c r="B122" s="556" t="s">
        <v>423</v>
      </c>
      <c r="C122" s="414">
        <f>+C120+C121</f>
        <v>0</v>
      </c>
    </row>
    <row r="123" spans="1:3" ht="7.5" customHeight="1">
      <c r="A123" s="560"/>
      <c r="B123" s="560"/>
      <c r="C123" s="561"/>
    </row>
    <row r="124" spans="1:3" ht="15.75">
      <c r="A124" s="662" t="s">
        <v>233</v>
      </c>
      <c r="B124" s="662"/>
      <c r="C124" s="662"/>
    </row>
    <row r="125" spans="1:3" ht="15" customHeight="1" thickBot="1">
      <c r="A125" s="660" t="s">
        <v>226</v>
      </c>
      <c r="B125" s="660"/>
      <c r="C125" s="424" t="s">
        <v>425</v>
      </c>
    </row>
    <row r="126" spans="1:4" ht="13.5" customHeight="1" thickBot="1">
      <c r="A126" s="22">
        <v>1</v>
      </c>
      <c r="B126" s="34" t="s">
        <v>309</v>
      </c>
      <c r="C126" s="422">
        <f>+C51-C101</f>
        <v>0</v>
      </c>
      <c r="D126" s="172"/>
    </row>
    <row r="127" spans="1:3" ht="7.5" customHeight="1">
      <c r="A127" s="560"/>
      <c r="B127" s="560"/>
      <c r="C127" s="561"/>
    </row>
  </sheetData>
  <sheetProtection sheet="1" objects="1" scenarios="1"/>
  <mergeCells count="6">
    <mergeCell ref="A125:B125"/>
    <mergeCell ref="A69:C69"/>
    <mergeCell ref="A1:C1"/>
    <mergeCell ref="A2:B2"/>
    <mergeCell ref="A70:B70"/>
    <mergeCell ref="A124:C124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Sály Önkormányzat
2013. ÉVI KÖLTSÉGVETÉS
ÁLLAMI (ÁLLAMIGAZGATÁSI) FELADATOK MÉRLEGE&amp;10
&amp;R&amp;"Times New Roman CE,Félkövér dőlt"&amp;11 1.4. melléklet a ........./2013. (.......) önkormányzati rendelethez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workbookViewId="0" topLeftCell="A1">
      <selection activeCell="C11" sqref="C11"/>
    </sheetView>
  </sheetViews>
  <sheetFormatPr defaultColWidth="9.00390625" defaultRowHeight="12.75"/>
  <cols>
    <col min="1" max="1" width="6.875" style="65" customWidth="1"/>
    <col min="2" max="2" width="55.125" style="242" customWidth="1"/>
    <col min="3" max="3" width="16.375" style="65" customWidth="1"/>
    <col min="4" max="4" width="55.125" style="65" customWidth="1"/>
    <col min="5" max="5" width="16.375" style="65" customWidth="1"/>
    <col min="6" max="6" width="4.875" style="65" customWidth="1"/>
    <col min="7" max="16384" width="9.375" style="65" customWidth="1"/>
  </cols>
  <sheetData>
    <row r="1" spans="2:6" ht="39.75" customHeight="1">
      <c r="B1" s="443" t="s">
        <v>234</v>
      </c>
      <c r="C1" s="444"/>
      <c r="D1" s="444"/>
      <c r="E1" s="444"/>
      <c r="F1" s="649" t="s">
        <v>469</v>
      </c>
    </row>
    <row r="2" spans="5:6" ht="14.25" thickBot="1">
      <c r="E2" s="445" t="s">
        <v>114</v>
      </c>
      <c r="F2" s="649"/>
    </row>
    <row r="3" spans="1:6" ht="18" customHeight="1" thickBot="1">
      <c r="A3" s="663" t="s">
        <v>123</v>
      </c>
      <c r="B3" s="446" t="s">
        <v>107</v>
      </c>
      <c r="C3" s="447"/>
      <c r="D3" s="446" t="s">
        <v>111</v>
      </c>
      <c r="E3" s="448"/>
      <c r="F3" s="649"/>
    </row>
    <row r="4" spans="1:6" s="449" customFormat="1" ht="35.25" customHeight="1" thickBot="1">
      <c r="A4" s="648"/>
      <c r="B4" s="243" t="s">
        <v>115</v>
      </c>
      <c r="C4" s="244" t="s">
        <v>403</v>
      </c>
      <c r="D4" s="243" t="s">
        <v>115</v>
      </c>
      <c r="E4" s="61" t="s">
        <v>403</v>
      </c>
      <c r="F4" s="649"/>
    </row>
    <row r="5" spans="1:6" s="454" customFormat="1" ht="12" customHeight="1" thickBot="1">
      <c r="A5" s="450">
        <v>1</v>
      </c>
      <c r="B5" s="451">
        <v>2</v>
      </c>
      <c r="C5" s="452" t="s">
        <v>67</v>
      </c>
      <c r="D5" s="451" t="s">
        <v>68</v>
      </c>
      <c r="E5" s="453" t="s">
        <v>69</v>
      </c>
      <c r="F5" s="649"/>
    </row>
    <row r="6" spans="1:6" ht="12.75" customHeight="1">
      <c r="A6" s="455" t="s">
        <v>65</v>
      </c>
      <c r="B6" s="456" t="s">
        <v>266</v>
      </c>
      <c r="C6" s="432">
        <v>3200</v>
      </c>
      <c r="D6" s="456" t="s">
        <v>116</v>
      </c>
      <c r="E6" s="438">
        <v>33352</v>
      </c>
      <c r="F6" s="649"/>
    </row>
    <row r="7" spans="1:6" ht="12.75" customHeight="1">
      <c r="A7" s="457" t="s">
        <v>66</v>
      </c>
      <c r="B7" s="458" t="s">
        <v>108</v>
      </c>
      <c r="C7" s="433">
        <v>4000</v>
      </c>
      <c r="D7" s="458" t="s">
        <v>290</v>
      </c>
      <c r="E7" s="439">
        <v>9090</v>
      </c>
      <c r="F7" s="649"/>
    </row>
    <row r="8" spans="1:6" ht="12.75" customHeight="1">
      <c r="A8" s="457" t="s">
        <v>67</v>
      </c>
      <c r="B8" s="458" t="s">
        <v>110</v>
      </c>
      <c r="C8" s="433"/>
      <c r="D8" s="458" t="s">
        <v>454</v>
      </c>
      <c r="E8" s="439">
        <v>41650</v>
      </c>
      <c r="F8" s="649"/>
    </row>
    <row r="9" spans="1:6" ht="12.75" customHeight="1">
      <c r="A9" s="457" t="s">
        <v>68</v>
      </c>
      <c r="B9" s="459" t="s">
        <v>441</v>
      </c>
      <c r="C9" s="433">
        <v>107073</v>
      </c>
      <c r="D9" s="458" t="s">
        <v>291</v>
      </c>
      <c r="E9" s="439">
        <v>15600</v>
      </c>
      <c r="F9" s="649"/>
    </row>
    <row r="10" spans="1:6" ht="12.75" customHeight="1">
      <c r="A10" s="457" t="s">
        <v>69</v>
      </c>
      <c r="B10" s="458" t="s">
        <v>442</v>
      </c>
      <c r="C10" s="433">
        <v>9052</v>
      </c>
      <c r="D10" s="458" t="s">
        <v>292</v>
      </c>
      <c r="E10" s="439">
        <v>23633</v>
      </c>
      <c r="F10" s="649"/>
    </row>
    <row r="11" spans="1:6" ht="12.75" customHeight="1">
      <c r="A11" s="457" t="s">
        <v>70</v>
      </c>
      <c r="B11" s="458" t="s">
        <v>476</v>
      </c>
      <c r="C11" s="434"/>
      <c r="D11" s="458" t="s">
        <v>97</v>
      </c>
      <c r="E11" s="439"/>
      <c r="F11" s="649"/>
    </row>
    <row r="12" spans="1:6" ht="12.75" customHeight="1">
      <c r="A12" s="457" t="s">
        <v>71</v>
      </c>
      <c r="B12" s="458" t="s">
        <v>443</v>
      </c>
      <c r="C12" s="433"/>
      <c r="D12" s="458" t="s">
        <v>55</v>
      </c>
      <c r="E12" s="439"/>
      <c r="F12" s="649"/>
    </row>
    <row r="13" spans="1:6" ht="12.75" customHeight="1">
      <c r="A13" s="457" t="s">
        <v>72</v>
      </c>
      <c r="B13" s="458" t="s">
        <v>444</v>
      </c>
      <c r="C13" s="433"/>
      <c r="D13" s="55"/>
      <c r="E13" s="439"/>
      <c r="F13" s="649"/>
    </row>
    <row r="14" spans="1:6" ht="12.75" customHeight="1">
      <c r="A14" s="457" t="s">
        <v>73</v>
      </c>
      <c r="B14" s="460" t="s">
        <v>445</v>
      </c>
      <c r="C14" s="434"/>
      <c r="D14" s="55"/>
      <c r="E14" s="439"/>
      <c r="F14" s="649"/>
    </row>
    <row r="15" spans="1:6" ht="12.75" customHeight="1">
      <c r="A15" s="457" t="s">
        <v>74</v>
      </c>
      <c r="B15" s="55"/>
      <c r="C15" s="433"/>
      <c r="D15" s="55"/>
      <c r="E15" s="439"/>
      <c r="F15" s="649"/>
    </row>
    <row r="16" spans="1:6" ht="12.75" customHeight="1">
      <c r="A16" s="457" t="s">
        <v>75</v>
      </c>
      <c r="B16" s="55"/>
      <c r="C16" s="433"/>
      <c r="D16" s="55"/>
      <c r="E16" s="439"/>
      <c r="F16" s="649"/>
    </row>
    <row r="17" spans="1:6" ht="12.75" customHeight="1" thickBot="1">
      <c r="A17" s="457" t="s">
        <v>76</v>
      </c>
      <c r="B17" s="69"/>
      <c r="C17" s="435"/>
      <c r="D17" s="55"/>
      <c r="E17" s="440"/>
      <c r="F17" s="649"/>
    </row>
    <row r="18" spans="1:6" ht="15.75" customHeight="1" thickBot="1">
      <c r="A18" s="461" t="s">
        <v>77</v>
      </c>
      <c r="B18" s="167" t="s">
        <v>468</v>
      </c>
      <c r="C18" s="436">
        <f>+C6+C7+C8+C9+C10+C12+C13+C14+C15+C16+C17</f>
        <v>123325</v>
      </c>
      <c r="D18" s="167" t="s">
        <v>467</v>
      </c>
      <c r="E18" s="441">
        <f>SUM(E6:E17)</f>
        <v>123325</v>
      </c>
      <c r="F18" s="649"/>
    </row>
    <row r="19" spans="1:6" ht="12.75" customHeight="1">
      <c r="A19" s="462" t="s">
        <v>78</v>
      </c>
      <c r="B19" s="463" t="s">
        <v>446</v>
      </c>
      <c r="C19" s="464">
        <f>+C20+C21+C22+C23</f>
        <v>0</v>
      </c>
      <c r="D19" s="465" t="s">
        <v>303</v>
      </c>
      <c r="E19" s="442"/>
      <c r="F19" s="649"/>
    </row>
    <row r="20" spans="1:6" ht="12.75" customHeight="1">
      <c r="A20" s="466" t="s">
        <v>79</v>
      </c>
      <c r="B20" s="465" t="s">
        <v>379</v>
      </c>
      <c r="C20" s="113"/>
      <c r="D20" s="465" t="s">
        <v>304</v>
      </c>
      <c r="E20" s="114"/>
      <c r="F20" s="649"/>
    </row>
    <row r="21" spans="1:6" ht="12.75" customHeight="1">
      <c r="A21" s="466" t="s">
        <v>80</v>
      </c>
      <c r="B21" s="465" t="s">
        <v>380</v>
      </c>
      <c r="C21" s="113"/>
      <c r="D21" s="465" t="s">
        <v>231</v>
      </c>
      <c r="E21" s="114"/>
      <c r="F21" s="649"/>
    </row>
    <row r="22" spans="1:6" ht="12.75" customHeight="1">
      <c r="A22" s="466" t="s">
        <v>81</v>
      </c>
      <c r="B22" s="465" t="s">
        <v>447</v>
      </c>
      <c r="C22" s="113"/>
      <c r="D22" s="465" t="s">
        <v>232</v>
      </c>
      <c r="E22" s="114"/>
      <c r="F22" s="649"/>
    </row>
    <row r="23" spans="1:6" ht="12.75" customHeight="1">
      <c r="A23" s="466" t="s">
        <v>82</v>
      </c>
      <c r="B23" s="465" t="s">
        <v>448</v>
      </c>
      <c r="C23" s="113"/>
      <c r="D23" s="463" t="s">
        <v>455</v>
      </c>
      <c r="E23" s="114"/>
      <c r="F23" s="649"/>
    </row>
    <row r="24" spans="1:6" ht="12.75" customHeight="1">
      <c r="A24" s="466" t="s">
        <v>83</v>
      </c>
      <c r="B24" s="465" t="s">
        <v>449</v>
      </c>
      <c r="C24" s="467">
        <f>+C25+C26</f>
        <v>0</v>
      </c>
      <c r="D24" s="465" t="s">
        <v>305</v>
      </c>
      <c r="E24" s="114"/>
      <c r="F24" s="649"/>
    </row>
    <row r="25" spans="1:6" ht="12.75" customHeight="1">
      <c r="A25" s="462" t="s">
        <v>84</v>
      </c>
      <c r="B25" s="463" t="s">
        <v>450</v>
      </c>
      <c r="C25" s="437"/>
      <c r="D25" s="456" t="s">
        <v>306</v>
      </c>
      <c r="E25" s="442"/>
      <c r="F25" s="649"/>
    </row>
    <row r="26" spans="1:6" ht="12.75" customHeight="1" thickBot="1">
      <c r="A26" s="466" t="s">
        <v>85</v>
      </c>
      <c r="B26" s="465" t="s">
        <v>389</v>
      </c>
      <c r="C26" s="113"/>
      <c r="D26" s="55"/>
      <c r="E26" s="114"/>
      <c r="F26" s="649"/>
    </row>
    <row r="27" spans="1:6" ht="15.75" customHeight="1" thickBot="1">
      <c r="A27" s="461" t="s">
        <v>86</v>
      </c>
      <c r="B27" s="167" t="s">
        <v>465</v>
      </c>
      <c r="C27" s="436">
        <f>+C19+C24</f>
        <v>0</v>
      </c>
      <c r="D27" s="167" t="s">
        <v>466</v>
      </c>
      <c r="E27" s="441">
        <f>SUM(E19:E26)</f>
        <v>0</v>
      </c>
      <c r="F27" s="649"/>
    </row>
    <row r="28" spans="1:6" ht="18" customHeight="1" thickBot="1">
      <c r="A28" s="461" t="s">
        <v>87</v>
      </c>
      <c r="B28" s="468" t="s">
        <v>453</v>
      </c>
      <c r="C28" s="436">
        <f>+C18+C27</f>
        <v>123325</v>
      </c>
      <c r="D28" s="468" t="s">
        <v>456</v>
      </c>
      <c r="E28" s="441">
        <f>+E18+E27</f>
        <v>123325</v>
      </c>
      <c r="F28" s="649"/>
    </row>
    <row r="29" spans="1:6" ht="18" customHeight="1" thickBot="1">
      <c r="A29" s="461" t="s">
        <v>88</v>
      </c>
      <c r="B29" s="167" t="s">
        <v>451</v>
      </c>
      <c r="C29" s="472"/>
      <c r="D29" s="167" t="s">
        <v>457</v>
      </c>
      <c r="E29" s="471"/>
      <c r="F29" s="649"/>
    </row>
    <row r="30" spans="1:6" ht="13.5" thickBot="1">
      <c r="A30" s="461" t="s">
        <v>89</v>
      </c>
      <c r="B30" s="469" t="s">
        <v>452</v>
      </c>
      <c r="C30" s="470">
        <f>+C28+C29</f>
        <v>123325</v>
      </c>
      <c r="D30" s="469" t="s">
        <v>458</v>
      </c>
      <c r="E30" s="470">
        <f>+E28+E29</f>
        <v>123325</v>
      </c>
      <c r="F30" s="649"/>
    </row>
    <row r="31" spans="1:6" ht="13.5" thickBot="1">
      <c r="A31" s="461" t="s">
        <v>90</v>
      </c>
      <c r="B31" s="469" t="s">
        <v>247</v>
      </c>
      <c r="C31" s="470" t="str">
        <f>IF(C18-E18&lt;0,E18-C18,"-")</f>
        <v>-</v>
      </c>
      <c r="D31" s="469" t="s">
        <v>248</v>
      </c>
      <c r="E31" s="470" t="str">
        <f>IF(C18-E18&gt;0,C18-E18,"-")</f>
        <v>-</v>
      </c>
      <c r="F31" s="649"/>
    </row>
    <row r="32" spans="1:6" ht="13.5" thickBot="1">
      <c r="A32" s="461" t="s">
        <v>91</v>
      </c>
      <c r="B32" s="469" t="s">
        <v>459</v>
      </c>
      <c r="C32" s="470" t="str">
        <f>IF(C18+C19-E28&lt;0,E28-(C18+C19),"-")</f>
        <v>-</v>
      </c>
      <c r="D32" s="469" t="s">
        <v>460</v>
      </c>
      <c r="E32" s="470" t="str">
        <f>IF(C18+C19-E28&gt;0,C18+C19-E28,"-")</f>
        <v>-</v>
      </c>
      <c r="F32" s="649"/>
    </row>
  </sheetData>
  <sheetProtection sheet="1" objects="1" scenarios="1"/>
  <mergeCells count="2">
    <mergeCell ref="A3:A4"/>
    <mergeCell ref="F1:F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workbookViewId="0" topLeftCell="A1">
      <selection activeCell="F1" sqref="F1:F36"/>
    </sheetView>
  </sheetViews>
  <sheetFormatPr defaultColWidth="9.00390625" defaultRowHeight="12.75"/>
  <cols>
    <col min="1" max="1" width="6.875" style="65" customWidth="1"/>
    <col min="2" max="2" width="55.125" style="242" customWidth="1"/>
    <col min="3" max="3" width="16.375" style="65" customWidth="1"/>
    <col min="4" max="4" width="55.125" style="65" customWidth="1"/>
    <col min="5" max="5" width="16.375" style="65" customWidth="1"/>
    <col min="6" max="6" width="4.875" style="65" customWidth="1"/>
    <col min="7" max="16384" width="9.375" style="65" customWidth="1"/>
  </cols>
  <sheetData>
    <row r="1" spans="2:6" ht="31.5">
      <c r="B1" s="443" t="s">
        <v>235</v>
      </c>
      <c r="C1" s="444"/>
      <c r="D1" s="444"/>
      <c r="E1" s="444"/>
      <c r="F1" s="649" t="s">
        <v>496</v>
      </c>
    </row>
    <row r="2" spans="5:6" ht="14.25" thickBot="1">
      <c r="E2" s="445" t="s">
        <v>114</v>
      </c>
      <c r="F2" s="649"/>
    </row>
    <row r="3" spans="1:6" ht="13.5" thickBot="1">
      <c r="A3" s="664" t="s">
        <v>123</v>
      </c>
      <c r="B3" s="446" t="s">
        <v>107</v>
      </c>
      <c r="C3" s="447"/>
      <c r="D3" s="446" t="s">
        <v>111</v>
      </c>
      <c r="E3" s="448"/>
      <c r="F3" s="649"/>
    </row>
    <row r="4" spans="1:6" s="449" customFormat="1" ht="24.75" thickBot="1">
      <c r="A4" s="665"/>
      <c r="B4" s="243" t="s">
        <v>115</v>
      </c>
      <c r="C4" s="244" t="s">
        <v>403</v>
      </c>
      <c r="D4" s="243" t="s">
        <v>115</v>
      </c>
      <c r="E4" s="61" t="s">
        <v>403</v>
      </c>
      <c r="F4" s="649"/>
    </row>
    <row r="5" spans="1:6" s="449" customFormat="1" ht="13.5" thickBot="1">
      <c r="A5" s="450">
        <v>1</v>
      </c>
      <c r="B5" s="451">
        <v>2</v>
      </c>
      <c r="C5" s="452">
        <v>3</v>
      </c>
      <c r="D5" s="451">
        <v>4</v>
      </c>
      <c r="E5" s="453">
        <v>5</v>
      </c>
      <c r="F5" s="649"/>
    </row>
    <row r="6" spans="1:6" ht="12.75" customHeight="1">
      <c r="A6" s="455" t="s">
        <v>65</v>
      </c>
      <c r="B6" s="456" t="s">
        <v>497</v>
      </c>
      <c r="C6" s="432"/>
      <c r="D6" s="456" t="s">
        <v>405</v>
      </c>
      <c r="E6" s="438">
        <v>27800</v>
      </c>
      <c r="F6" s="649"/>
    </row>
    <row r="7" spans="1:6" ht="22.5" customHeight="1">
      <c r="A7" s="457" t="s">
        <v>66</v>
      </c>
      <c r="B7" s="458" t="s">
        <v>470</v>
      </c>
      <c r="C7" s="433"/>
      <c r="D7" s="458" t="s">
        <v>294</v>
      </c>
      <c r="E7" s="439">
        <v>43500</v>
      </c>
      <c r="F7" s="649"/>
    </row>
    <row r="8" spans="1:6" ht="12.75" customHeight="1">
      <c r="A8" s="457" t="s">
        <v>67</v>
      </c>
      <c r="B8" s="458" t="s">
        <v>229</v>
      </c>
      <c r="C8" s="433">
        <v>44000</v>
      </c>
      <c r="D8" s="458" t="s">
        <v>436</v>
      </c>
      <c r="E8" s="439"/>
      <c r="F8" s="649"/>
    </row>
    <row r="9" spans="1:6" ht="12.75" customHeight="1">
      <c r="A9" s="457" t="s">
        <v>68</v>
      </c>
      <c r="B9" s="458" t="s">
        <v>277</v>
      </c>
      <c r="C9" s="433"/>
      <c r="D9" s="458" t="s">
        <v>477</v>
      </c>
      <c r="E9" s="439"/>
      <c r="F9" s="649"/>
    </row>
    <row r="10" spans="1:6" ht="12.75" customHeight="1">
      <c r="A10" s="457" t="s">
        <v>69</v>
      </c>
      <c r="B10" s="458" t="s">
        <v>366</v>
      </c>
      <c r="C10" s="433"/>
      <c r="D10" s="458" t="s">
        <v>478</v>
      </c>
      <c r="E10" s="439"/>
      <c r="F10" s="649"/>
    </row>
    <row r="11" spans="1:6" ht="12.75" customHeight="1">
      <c r="A11" s="457" t="s">
        <v>70</v>
      </c>
      <c r="B11" s="458" t="s">
        <v>471</v>
      </c>
      <c r="C11" s="434"/>
      <c r="D11" s="474" t="s">
        <v>479</v>
      </c>
      <c r="E11" s="439"/>
      <c r="F11" s="649"/>
    </row>
    <row r="12" spans="1:6" ht="12.75" customHeight="1">
      <c r="A12" s="457" t="s">
        <v>71</v>
      </c>
      <c r="B12" s="458" t="s">
        <v>472</v>
      </c>
      <c r="C12" s="433"/>
      <c r="D12" s="474" t="s">
        <v>409</v>
      </c>
      <c r="E12" s="439"/>
      <c r="F12" s="649"/>
    </row>
    <row r="13" spans="1:6" ht="12.75" customHeight="1">
      <c r="A13" s="457" t="s">
        <v>72</v>
      </c>
      <c r="B13" s="458" t="s">
        <v>475</v>
      </c>
      <c r="C13" s="433"/>
      <c r="D13" s="475" t="s">
        <v>410</v>
      </c>
      <c r="E13" s="439"/>
      <c r="F13" s="649"/>
    </row>
    <row r="14" spans="1:6" ht="12.75" customHeight="1">
      <c r="A14" s="457" t="s">
        <v>73</v>
      </c>
      <c r="B14" s="476" t="s">
        <v>494</v>
      </c>
      <c r="C14" s="434"/>
      <c r="D14" s="474" t="s">
        <v>480</v>
      </c>
      <c r="E14" s="439"/>
      <c r="F14" s="649"/>
    </row>
    <row r="15" spans="1:6" ht="22.5" customHeight="1">
      <c r="A15" s="457" t="s">
        <v>74</v>
      </c>
      <c r="B15" s="458" t="s">
        <v>473</v>
      </c>
      <c r="C15" s="434">
        <v>27300</v>
      </c>
      <c r="D15" s="474" t="s">
        <v>481</v>
      </c>
      <c r="E15" s="439"/>
      <c r="F15" s="649"/>
    </row>
    <row r="16" spans="1:6" ht="12.75" customHeight="1">
      <c r="A16" s="457" t="s">
        <v>75</v>
      </c>
      <c r="B16" s="458" t="s">
        <v>474</v>
      </c>
      <c r="C16" s="439"/>
      <c r="D16" s="458" t="s">
        <v>97</v>
      </c>
      <c r="E16" s="439"/>
      <c r="F16" s="649"/>
    </row>
    <row r="17" spans="1:6" ht="12.75" customHeight="1" thickBot="1">
      <c r="A17" s="590" t="s">
        <v>76</v>
      </c>
      <c r="B17" s="591"/>
      <c r="C17" s="592"/>
      <c r="D17" s="591" t="s">
        <v>55</v>
      </c>
      <c r="E17" s="516"/>
      <c r="F17" s="649"/>
    </row>
    <row r="18" spans="1:6" ht="15.75" customHeight="1" thickBot="1">
      <c r="A18" s="461" t="s">
        <v>77</v>
      </c>
      <c r="B18" s="167" t="s">
        <v>219</v>
      </c>
      <c r="C18" s="436">
        <f>+C6+C7+C8+C9+C10+C11+C12+C13+C15+C16+C17</f>
        <v>71300</v>
      </c>
      <c r="D18" s="167" t="s">
        <v>220</v>
      </c>
      <c r="E18" s="441">
        <f>+E6+E7+E8+E16+E17</f>
        <v>71300</v>
      </c>
      <c r="F18" s="649"/>
    </row>
    <row r="19" spans="1:6" ht="12.75" customHeight="1">
      <c r="A19" s="477" t="s">
        <v>78</v>
      </c>
      <c r="B19" s="478" t="s">
        <v>493</v>
      </c>
      <c r="C19" s="485">
        <f>+C20+C21+C22+C23+C24</f>
        <v>0</v>
      </c>
      <c r="D19" s="465" t="s">
        <v>303</v>
      </c>
      <c r="E19" s="111"/>
      <c r="F19" s="649"/>
    </row>
    <row r="20" spans="1:6" ht="12.75" customHeight="1">
      <c r="A20" s="457" t="s">
        <v>79</v>
      </c>
      <c r="B20" s="479" t="s">
        <v>482</v>
      </c>
      <c r="C20" s="113"/>
      <c r="D20" s="465" t="s">
        <v>307</v>
      </c>
      <c r="E20" s="114"/>
      <c r="F20" s="649"/>
    </row>
    <row r="21" spans="1:6" ht="12.75" customHeight="1">
      <c r="A21" s="477" t="s">
        <v>80</v>
      </c>
      <c r="B21" s="479" t="s">
        <v>483</v>
      </c>
      <c r="C21" s="113"/>
      <c r="D21" s="465" t="s">
        <v>231</v>
      </c>
      <c r="E21" s="114"/>
      <c r="F21" s="649"/>
    </row>
    <row r="22" spans="1:6" ht="12.75" customHeight="1">
      <c r="A22" s="457" t="s">
        <v>81</v>
      </c>
      <c r="B22" s="479" t="s">
        <v>484</v>
      </c>
      <c r="C22" s="113"/>
      <c r="D22" s="465" t="s">
        <v>232</v>
      </c>
      <c r="E22" s="114"/>
      <c r="F22" s="649"/>
    </row>
    <row r="23" spans="1:6" ht="12.75" customHeight="1">
      <c r="A23" s="477" t="s">
        <v>82</v>
      </c>
      <c r="B23" s="479" t="s">
        <v>485</v>
      </c>
      <c r="C23" s="113"/>
      <c r="D23" s="463" t="s">
        <v>455</v>
      </c>
      <c r="E23" s="114"/>
      <c r="F23" s="649"/>
    </row>
    <row r="24" spans="1:6" ht="12.75" customHeight="1">
      <c r="A24" s="457" t="s">
        <v>83</v>
      </c>
      <c r="B24" s="480" t="s">
        <v>486</v>
      </c>
      <c r="C24" s="113"/>
      <c r="D24" s="465" t="s">
        <v>308</v>
      </c>
      <c r="E24" s="114"/>
      <c r="F24" s="649"/>
    </row>
    <row r="25" spans="1:6" ht="12.75" customHeight="1">
      <c r="A25" s="477" t="s">
        <v>84</v>
      </c>
      <c r="B25" s="481" t="s">
        <v>487</v>
      </c>
      <c r="C25" s="467">
        <f>+C26+C27+C28+C29+C30</f>
        <v>0</v>
      </c>
      <c r="D25" s="482" t="s">
        <v>306</v>
      </c>
      <c r="E25" s="114"/>
      <c r="F25" s="649"/>
    </row>
    <row r="26" spans="1:6" ht="12.75" customHeight="1">
      <c r="A26" s="457" t="s">
        <v>85</v>
      </c>
      <c r="B26" s="480" t="s">
        <v>488</v>
      </c>
      <c r="C26" s="113"/>
      <c r="D26" s="482" t="s">
        <v>495</v>
      </c>
      <c r="E26" s="114"/>
      <c r="F26" s="649"/>
    </row>
    <row r="27" spans="1:6" ht="12.75" customHeight="1">
      <c r="A27" s="477" t="s">
        <v>86</v>
      </c>
      <c r="B27" s="480" t="s">
        <v>489</v>
      </c>
      <c r="C27" s="113"/>
      <c r="D27" s="473"/>
      <c r="E27" s="114"/>
      <c r="F27" s="649"/>
    </row>
    <row r="28" spans="1:6" ht="12.75" customHeight="1">
      <c r="A28" s="457" t="s">
        <v>87</v>
      </c>
      <c r="B28" s="479" t="s">
        <v>490</v>
      </c>
      <c r="C28" s="113"/>
      <c r="D28" s="163"/>
      <c r="E28" s="114"/>
      <c r="F28" s="649"/>
    </row>
    <row r="29" spans="1:6" ht="12.75" customHeight="1">
      <c r="A29" s="477" t="s">
        <v>88</v>
      </c>
      <c r="B29" s="483" t="s">
        <v>491</v>
      </c>
      <c r="C29" s="113"/>
      <c r="D29" s="55"/>
      <c r="E29" s="114"/>
      <c r="F29" s="649"/>
    </row>
    <row r="30" spans="1:6" ht="12.75" customHeight="1" thickBot="1">
      <c r="A30" s="457" t="s">
        <v>89</v>
      </c>
      <c r="B30" s="484" t="s">
        <v>492</v>
      </c>
      <c r="C30" s="113"/>
      <c r="D30" s="163"/>
      <c r="E30" s="114"/>
      <c r="F30" s="649"/>
    </row>
    <row r="31" spans="1:6" ht="21.75" customHeight="1" thickBot="1">
      <c r="A31" s="461" t="s">
        <v>90</v>
      </c>
      <c r="B31" s="167" t="s">
        <v>538</v>
      </c>
      <c r="C31" s="436">
        <f>+C19+C25</f>
        <v>0</v>
      </c>
      <c r="D31" s="167" t="s">
        <v>539</v>
      </c>
      <c r="E31" s="441">
        <f>SUM(E19:E30)</f>
        <v>0</v>
      </c>
      <c r="F31" s="649"/>
    </row>
    <row r="32" spans="1:6" ht="18" customHeight="1" thickBot="1">
      <c r="A32" s="461" t="s">
        <v>91</v>
      </c>
      <c r="B32" s="468" t="s">
        <v>536</v>
      </c>
      <c r="C32" s="436">
        <f>+C18+C31</f>
        <v>71300</v>
      </c>
      <c r="D32" s="468" t="s">
        <v>540</v>
      </c>
      <c r="E32" s="441">
        <f>+E18+E31</f>
        <v>71300</v>
      </c>
      <c r="F32" s="649"/>
    </row>
    <row r="33" spans="1:6" ht="18" customHeight="1" thickBot="1">
      <c r="A33" s="461" t="s">
        <v>92</v>
      </c>
      <c r="B33" s="167" t="s">
        <v>451</v>
      </c>
      <c r="C33" s="472"/>
      <c r="D33" s="167" t="s">
        <v>457</v>
      </c>
      <c r="E33" s="471"/>
      <c r="F33" s="649"/>
    </row>
    <row r="34" spans="1:6" ht="13.5" thickBot="1">
      <c r="A34" s="461" t="s">
        <v>93</v>
      </c>
      <c r="B34" s="469" t="s">
        <v>537</v>
      </c>
      <c r="C34" s="470">
        <f>+C32+C33</f>
        <v>71300</v>
      </c>
      <c r="D34" s="469" t="s">
        <v>541</v>
      </c>
      <c r="E34" s="470">
        <f>+E32+E33</f>
        <v>71300</v>
      </c>
      <c r="F34" s="649"/>
    </row>
    <row r="35" spans="1:6" ht="13.5" thickBot="1">
      <c r="A35" s="461" t="s">
        <v>193</v>
      </c>
      <c r="B35" s="469" t="s">
        <v>247</v>
      </c>
      <c r="C35" s="470" t="str">
        <f>IF(C18-E18&lt;0,E18-C18,"-")</f>
        <v>-</v>
      </c>
      <c r="D35" s="469" t="s">
        <v>248</v>
      </c>
      <c r="E35" s="470" t="str">
        <f>IF(C18-E18&gt;0,C18-E18,"-")</f>
        <v>-</v>
      </c>
      <c r="F35" s="649"/>
    </row>
    <row r="36" spans="1:6" ht="13.5" thickBot="1">
      <c r="A36" s="461" t="s">
        <v>194</v>
      </c>
      <c r="B36" s="469" t="s">
        <v>459</v>
      </c>
      <c r="C36" s="470" t="str">
        <f>IF(C18+C19-E32&lt;0,E32-(C18+C19),"-")</f>
        <v>-</v>
      </c>
      <c r="D36" s="469" t="s">
        <v>460</v>
      </c>
      <c r="E36" s="470" t="str">
        <f>IF(C18+C19-E32&gt;0,C18+C19-E32,"-")</f>
        <v>-</v>
      </c>
      <c r="F36" s="649"/>
    </row>
  </sheetData>
  <sheetProtection sheet="1" objects="1" scenarios="1"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68" t="s">
        <v>221</v>
      </c>
      <c r="E1" s="171" t="s">
        <v>228</v>
      </c>
    </row>
    <row r="3" spans="1:5" ht="12.75">
      <c r="A3" s="177"/>
      <c r="B3" s="178"/>
      <c r="C3" s="177"/>
      <c r="D3" s="180"/>
      <c r="E3" s="178"/>
    </row>
    <row r="4" spans="1:5" ht="15.75">
      <c r="A4" s="123" t="s">
        <v>526</v>
      </c>
      <c r="B4" s="179"/>
      <c r="C4" s="187"/>
      <c r="D4" s="180"/>
      <c r="E4" s="178"/>
    </row>
    <row r="5" spans="1:5" ht="12.75">
      <c r="A5" s="177"/>
      <c r="B5" s="178"/>
      <c r="C5" s="177"/>
      <c r="D5" s="180"/>
      <c r="E5" s="178"/>
    </row>
    <row r="6" spans="1:5" ht="12.75">
      <c r="A6" s="177" t="s">
        <v>320</v>
      </c>
      <c r="B6" s="178">
        <f>+'1.1.sz.mell.'!C51</f>
        <v>194625</v>
      </c>
      <c r="C6" s="177" t="s">
        <v>530</v>
      </c>
      <c r="D6" s="180">
        <f>+'2.1.sz.mell  '!C18+'2.2.sz.mell  '!C18</f>
        <v>194625</v>
      </c>
      <c r="E6" s="178">
        <f aca="true" t="shared" si="0" ref="E6:E15">+B6-D6</f>
        <v>0</v>
      </c>
    </row>
    <row r="7" spans="1:5" ht="12.75">
      <c r="A7" s="177" t="s">
        <v>222</v>
      </c>
      <c r="B7" s="178">
        <f>+'1.1.sz.mell.'!C65</f>
        <v>194625</v>
      </c>
      <c r="C7" s="177" t="s">
        <v>531</v>
      </c>
      <c r="D7" s="180">
        <f>+'2.1.sz.mell  '!C28+'2.2.sz.mell  '!C32</f>
        <v>194625</v>
      </c>
      <c r="E7" s="178">
        <f t="shared" si="0"/>
        <v>0</v>
      </c>
    </row>
    <row r="8" spans="1:5" ht="12.75">
      <c r="A8" s="177" t="s">
        <v>524</v>
      </c>
      <c r="B8" s="178">
        <f>+'1.1.sz.mell.'!C67</f>
        <v>194625</v>
      </c>
      <c r="C8" s="177" t="s">
        <v>532</v>
      </c>
      <c r="D8" s="180">
        <f>+'2.1.sz.mell  '!C30+'2.2.sz.mell  '!C34</f>
        <v>194625</v>
      </c>
      <c r="E8" s="178">
        <f t="shared" si="0"/>
        <v>0</v>
      </c>
    </row>
    <row r="9" spans="1:5" ht="12.75">
      <c r="A9" s="177"/>
      <c r="B9" s="178"/>
      <c r="C9" s="177"/>
      <c r="D9" s="180"/>
      <c r="E9" s="178"/>
    </row>
    <row r="10" spans="1:5" ht="12.75">
      <c r="A10" s="177"/>
      <c r="B10" s="178"/>
      <c r="C10" s="177"/>
      <c r="D10" s="180"/>
      <c r="E10" s="178"/>
    </row>
    <row r="11" spans="1:5" ht="15.75">
      <c r="A11" s="123" t="s">
        <v>527</v>
      </c>
      <c r="B11" s="179"/>
      <c r="C11" s="187"/>
      <c r="D11" s="180"/>
      <c r="E11" s="178"/>
    </row>
    <row r="12" spans="1:5" ht="12.75">
      <c r="A12" s="177"/>
      <c r="B12" s="178"/>
      <c r="C12" s="177"/>
      <c r="D12" s="180"/>
      <c r="E12" s="178"/>
    </row>
    <row r="13" spans="1:5" ht="12.75">
      <c r="A13" s="177" t="s">
        <v>246</v>
      </c>
      <c r="B13" s="178">
        <f>+'1.1.sz.mell.'!C101</f>
        <v>194625</v>
      </c>
      <c r="C13" s="177" t="s">
        <v>533</v>
      </c>
      <c r="D13" s="180">
        <f>+'2.1.sz.mell  '!E18+'2.2.sz.mell  '!E18</f>
        <v>194625</v>
      </c>
      <c r="E13" s="178">
        <f t="shared" si="0"/>
        <v>0</v>
      </c>
    </row>
    <row r="14" spans="1:5" ht="12.75">
      <c r="A14" s="177" t="s">
        <v>223</v>
      </c>
      <c r="B14" s="178">
        <f>+'1.1.sz.mell.'!C120</f>
        <v>194625</v>
      </c>
      <c r="C14" s="177" t="s">
        <v>534</v>
      </c>
      <c r="D14" s="180">
        <f>+'2.1.sz.mell  '!E28+'2.2.sz.mell  '!E32</f>
        <v>194625</v>
      </c>
      <c r="E14" s="178">
        <f t="shared" si="0"/>
        <v>0</v>
      </c>
    </row>
    <row r="15" spans="1:5" ht="12.75">
      <c r="A15" s="177" t="s">
        <v>525</v>
      </c>
      <c r="B15" s="178">
        <f>+'1.1.sz.mell.'!C122</f>
        <v>194625</v>
      </c>
      <c r="C15" s="177" t="s">
        <v>535</v>
      </c>
      <c r="D15" s="180">
        <f>+'2.1.sz.mell  '!E30+'2.2.sz.mell  '!E34</f>
        <v>194625</v>
      </c>
      <c r="E15" s="178">
        <f t="shared" si="0"/>
        <v>0</v>
      </c>
    </row>
    <row r="16" spans="1:5" ht="12.75">
      <c r="A16" s="169"/>
      <c r="B16" s="169"/>
      <c r="C16" s="177"/>
      <c r="D16" s="180"/>
      <c r="E16" s="170"/>
    </row>
    <row r="17" spans="1:5" ht="12.75">
      <c r="A17" s="169"/>
      <c r="B17" s="169"/>
      <c r="C17" s="169"/>
      <c r="D17" s="169"/>
      <c r="E17" s="169"/>
    </row>
    <row r="18" spans="1:5" ht="12.75">
      <c r="A18" s="169"/>
      <c r="B18" s="169"/>
      <c r="C18" s="169"/>
      <c r="D18" s="169"/>
      <c r="E18" s="169"/>
    </row>
    <row r="19" spans="1:5" ht="12.75">
      <c r="A19" s="169"/>
      <c r="B19" s="169"/>
      <c r="C19" s="169"/>
      <c r="D19" s="169"/>
      <c r="E19" s="169"/>
    </row>
  </sheetData>
  <sheetProtection sheet="1"/>
  <conditionalFormatting sqref="E3:E15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C19" sqref="C19"/>
    </sheetView>
  </sheetViews>
  <sheetFormatPr defaultColWidth="9.00390625" defaultRowHeight="12.75"/>
  <cols>
    <col min="1" max="1" width="5.625" style="191" customWidth="1"/>
    <col min="2" max="2" width="38.625" style="191" customWidth="1"/>
    <col min="3" max="6" width="14.00390625" style="191" customWidth="1"/>
    <col min="7" max="16384" width="9.375" style="191" customWidth="1"/>
  </cols>
  <sheetData>
    <row r="1" spans="1:6" ht="33" customHeight="1">
      <c r="A1" s="666" t="s">
        <v>543</v>
      </c>
      <c r="B1" s="666"/>
      <c r="C1" s="666"/>
      <c r="D1" s="666"/>
      <c r="E1" s="666"/>
      <c r="F1" s="666"/>
    </row>
    <row r="2" spans="1:7" ht="15.75" customHeight="1" thickBot="1">
      <c r="A2" s="192"/>
      <c r="B2" s="192"/>
      <c r="C2" s="667"/>
      <c r="D2" s="667"/>
      <c r="E2" s="674" t="s">
        <v>104</v>
      </c>
      <c r="F2" s="674"/>
      <c r="G2" s="199"/>
    </row>
    <row r="3" spans="1:6" ht="63" customHeight="1">
      <c r="A3" s="670" t="s">
        <v>63</v>
      </c>
      <c r="B3" s="672" t="s">
        <v>323</v>
      </c>
      <c r="C3" s="672" t="s">
        <v>528</v>
      </c>
      <c r="D3" s="672"/>
      <c r="E3" s="672"/>
      <c r="F3" s="668" t="s">
        <v>500</v>
      </c>
    </row>
    <row r="4" spans="1:6" ht="15.75" thickBot="1">
      <c r="A4" s="671"/>
      <c r="B4" s="673"/>
      <c r="C4" s="194" t="s">
        <v>324</v>
      </c>
      <c r="D4" s="194" t="s">
        <v>498</v>
      </c>
      <c r="E4" s="194" t="s">
        <v>499</v>
      </c>
      <c r="F4" s="669"/>
    </row>
    <row r="5" spans="1:6" ht="15.75" thickBot="1">
      <c r="A5" s="196">
        <v>1</v>
      </c>
      <c r="B5" s="197">
        <v>2</v>
      </c>
      <c r="C5" s="197">
        <v>3</v>
      </c>
      <c r="D5" s="197">
        <v>4</v>
      </c>
      <c r="E5" s="197">
        <v>5</v>
      </c>
      <c r="F5" s="198">
        <v>6</v>
      </c>
    </row>
    <row r="6" spans="1:6" ht="15">
      <c r="A6" s="195" t="s">
        <v>65</v>
      </c>
      <c r="B6" s="225"/>
      <c r="C6" s="226"/>
      <c r="D6" s="226"/>
      <c r="E6" s="226"/>
      <c r="F6" s="202">
        <f>SUM(C6:E6)</f>
        <v>0</v>
      </c>
    </row>
    <row r="7" spans="1:6" ht="15">
      <c r="A7" s="193" t="s">
        <v>66</v>
      </c>
      <c r="B7" s="227"/>
      <c r="C7" s="228"/>
      <c r="D7" s="228"/>
      <c r="E7" s="228"/>
      <c r="F7" s="203">
        <f>SUM(C7:E7)</f>
        <v>0</v>
      </c>
    </row>
    <row r="8" spans="1:6" ht="15">
      <c r="A8" s="193" t="s">
        <v>67</v>
      </c>
      <c r="B8" s="227" t="s">
        <v>544</v>
      </c>
      <c r="C8" s="228"/>
      <c r="D8" s="228"/>
      <c r="E8" s="228"/>
      <c r="F8" s="203">
        <f>SUM(C8:E8)</f>
        <v>0</v>
      </c>
    </row>
    <row r="9" spans="1:6" ht="15">
      <c r="A9" s="193" t="s">
        <v>68</v>
      </c>
      <c r="B9" s="227"/>
      <c r="C9" s="228"/>
      <c r="D9" s="228"/>
      <c r="E9" s="228"/>
      <c r="F9" s="203">
        <f>SUM(C9:E9)</f>
        <v>0</v>
      </c>
    </row>
    <row r="10" spans="1:6" ht="15.75" thickBot="1">
      <c r="A10" s="200" t="s">
        <v>69</v>
      </c>
      <c r="B10" s="229"/>
      <c r="C10" s="230"/>
      <c r="D10" s="230"/>
      <c r="E10" s="230"/>
      <c r="F10" s="203">
        <f>SUM(C10:E10)</f>
        <v>0</v>
      </c>
    </row>
    <row r="11" spans="1:6" ht="15.75" thickBot="1">
      <c r="A11" s="196" t="s">
        <v>70</v>
      </c>
      <c r="B11" s="201" t="s">
        <v>325</v>
      </c>
      <c r="C11" s="204">
        <f>SUM(C6:C10)</f>
        <v>0</v>
      </c>
      <c r="D11" s="204">
        <f>SUM(D6:D10)</f>
        <v>0</v>
      </c>
      <c r="E11" s="204">
        <f>SUM(E6:E10)</f>
        <v>0</v>
      </c>
      <c r="F11" s="205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...../2013. (....)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Hivatal</cp:lastModifiedBy>
  <cp:lastPrinted>2013-02-08T12:05:48Z</cp:lastPrinted>
  <dcterms:created xsi:type="dcterms:W3CDTF">1999-10-30T10:30:45Z</dcterms:created>
  <dcterms:modified xsi:type="dcterms:W3CDTF">2013-02-08T12:07:12Z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