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<sst xmlns="http://schemas.openxmlformats.org/spreadsheetml/2006/main" count="303" uniqueCount="256">
  <si>
    <t>B E V É T E L E K</t>
  </si>
  <si>
    <t>1. sz. táblázat</t>
  </si>
  <si>
    <t>Forintban!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</si>
  <si>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</si>
  <si>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</si>
  <si>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</si>
  <si>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</si>
  <si>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</si>
  <si>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</si>
  <si>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</si>
  <si>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</si>
  <si>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</si>
  <si>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</si>
  <si>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</si>
  <si>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</si>
  <si>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</si>
  <si>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</si>
  <si>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</si>
  <si>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</si>
  <si>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</si>
  <si>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</si>
  <si>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</si>
  <si>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</si>
  <si>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</si>
  <si>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</si>
  <si>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</si>
  <si>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</si>
  <si>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</si>
  <si>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</si>
  <si>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</si>
  <si>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</si>
  <si>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</si>
  <si>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</si>
  <si>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</si>
  <si>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</si>
  <si>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</si>
  <si>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</si>
  <si>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</si>
  <si>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</si>
  <si>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</si>
  <si>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</si>
  <si>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</si>
  <si>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</si>
  <si>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</si>
  <si>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</si>
  <si>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</si>
  <si>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</si>
  <si>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</si>
  <si>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</si>
  <si>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</si>
  <si>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</si>
  <si>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</si>
  <si>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</si>
  <si>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</si>
  <si>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</si>
  <si>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</si>
  <si>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</si>
  <si>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</si>
  <si>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Gépjárműadók</t>
  </si>
  <si>
    <t>4.2.</t>
  </si>
  <si>
    <t>Vagyoni  tipusú adók</t>
  </si>
  <si>
    <t>4.3.</t>
  </si>
  <si>
    <t>Iparűzési 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</si>
  <si>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</si>
  <si>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</si>
  <si>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</si>
  <si>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</si>
  <si>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</si>
  <si>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</si>
  <si>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</si>
  <si>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</si>
  <si>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</si>
  <si>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</si>
  <si>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</si>
  <si>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</si>
  <si>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</si>
  <si>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</si>
  <si>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</si>
  <si>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</si>
  <si>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</si>
  <si>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</si>
  <si>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</si>
  <si>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</si>
  <si>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</si>
  <si>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</si>
  <si>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</si>
  <si>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</si>
  <si>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</si>
  <si>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</si>
  <si>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</si>
  <si>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</si>
  <si>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</si>
  <si>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</si>
  <si>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</si>
  <si>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</si>
  <si>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</si>
  <si>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</si>
  <si>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</si>
  <si>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</si>
  <si>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</si>
  <si>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</si>
  <si>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</si>
  <si>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</si>
  <si>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</si>
  <si>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</si>
  <si>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</si>
  <si>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</si>
  <si>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</si>
  <si>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</si>
  <si>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</si>
  <si>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</si>
  <si>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</si>
  <si>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</si>
  <si>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</si>
  <si>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</si>
  <si>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</si>
  <si>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</si>
  <si>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</si>
  <si>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</si>
  <si>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</si>
  <si>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</si>
  <si>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</si>
  <si>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</si>
  <si>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</si>
  <si>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</si>
  <si>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</si>
  <si>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</si>
  <si>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</si>
  <si>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</si>
  <si>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</si>
  <si>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</si>
  <si>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</si>
  <si>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</si>
  <si>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</si>
  <si>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</si>
  <si>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</si>
  <si>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</si>
  <si>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</si>
  <si>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</si>
  <si>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</si>
  <si>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</si>
  <si>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</si>
  <si>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</si>
  <si>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</si>
  <si>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</si>
  <si>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</si>
  <si>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</si>
  <si>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</si>
  <si>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</si>
  <si>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</si>
  <si>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</si>
  <si>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</si>
  <si>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</si>
  <si>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</si>
  <si>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</si>
  <si>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</si>
  <si>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</si>
  <si>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</si>
  <si>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</si>
  <si>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</si>
  <si>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</si>
  <si>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</si>
  <si>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</si>
  <si>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</si>
  <si>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</si>
  <si>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</si>
  <si>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</si>
  <si>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</si>
  <si>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</si>
  <si>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</si>
  <si>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</si>
  <si>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</si>
  <si>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</si>
  <si>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Sály Község Önkormányzata Képviselő-testületének</t>
  </si>
  <si>
    <t>2016. ÉVI ZÁRSZÁMADÁSÁNAK PÉNZÜGYI MÉRLEGE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</si>
  <si>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</si>
  <si>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</si>
  <si>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</si>
  <si>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</si>
  <si>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</si>
  <si>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</si>
  <si>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</si>
  <si>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</si>
  <si>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</si>
  <si>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</si>
  <si>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</si>
  <si>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</si>
  <si>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</si>
  <si>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</si>
  <si>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</si>
  <si>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</si>
  <si>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</si>
  <si>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</si>
  <si>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</si>
  <si>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</si>
  <si>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</si>
  <si>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</si>
  <si>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</si>
  <si>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</si>
  <si>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</si>
  <si>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</si>
  <si>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</si>
  <si>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</si>
  <si>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</si>
  <si>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</si>
  <si>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</si>
  <si>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</si>
  <si>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</si>
  <si>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</si>
  <si>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</si>
  <si>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</si>
  <si>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</si>
  <si>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</si>
  <si>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</si>
  <si>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</si>
  <si>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</si>
  <si>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</si>
  <si>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</si>
  <si>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</si>
  <si>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</si>
  <si>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</si>
  <si>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</si>
  <si>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</si>
  <si>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</si>
  <si>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</si>
  <si>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</si>
  <si>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</si>
  <si>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</si>
  <si>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</si>
  <si>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</si>
  <si>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</si>
  <si>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</si>
  <si>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</si>
  <si>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</si>
  <si>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</si>
  <si>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</si>
  <si>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</si>
  <si>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</si>
  <si>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</si>
  <si>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</si>
  <si>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</si>
  <si>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</si>
  <si>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</si>
  <si>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</si>
  <si>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</si>
  <si>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</si>
  <si>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</si>
  <si>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</si>
  <si>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</si>
  <si>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</si>
  <si>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</si>
  <si>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</si>
  <si>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</si>
  <si>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</si>
  <si>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</si>
  <si>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1.1. melléklet az 4/2017. (V.26.)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</si>
</sst>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164" fontId="5" fillId="0" borderId="10" xfId="54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5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left" vertical="center" wrapText="1" indent="1"/>
      <protection/>
    </xf>
    <xf numFmtId="0" fontId="8" fillId="0" borderId="14" xfId="54" applyFont="1" applyFill="1" applyBorder="1" applyAlignment="1" applyProtection="1">
      <alignment horizontal="left" vertical="center" wrapText="1" indent="1"/>
      <protection/>
    </xf>
    <xf numFmtId="164" fontId="8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15" xfId="54" applyNumberFormat="1" applyFont="1" applyFill="1" applyBorder="1" applyAlignment="1" applyProtection="1">
      <alignment horizontal="right" vertical="center" wrapText="1" inden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 applyProtection="1">
      <alignment horizontal="left" wrapText="1" indent="1"/>
      <protection/>
    </xf>
    <xf numFmtId="164" fontId="9" fillId="0" borderId="17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164" fontId="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2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3" xfId="0" applyFont="1" applyBorder="1" applyAlignment="1" applyProtection="1">
      <alignment horizontal="left" wrapText="1" indent="1"/>
      <protection/>
    </xf>
    <xf numFmtId="164" fontId="9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10" fillId="0" borderId="23" xfId="0" applyFont="1" applyBorder="1" applyAlignment="1" applyProtection="1">
      <alignment horizontal="left" vertical="center" wrapText="1" indent="1"/>
      <protection/>
    </xf>
    <xf numFmtId="164" fontId="8" fillId="0" borderId="14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15" xfId="54" applyNumberFormat="1" applyFont="1" applyFill="1" applyBorder="1" applyAlignment="1" applyProtection="1">
      <alignment horizontal="right" vertical="center" wrapText="1" indent="1"/>
      <protection/>
    </xf>
    <xf numFmtId="164" fontId="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0" applyFont="1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vertical="center" wrapText="1"/>
      <protection/>
    </xf>
    <xf numFmtId="164" fontId="8" fillId="0" borderId="14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11" fillId="0" borderId="26" xfId="0" applyFont="1" applyBorder="1" applyAlignment="1" applyProtection="1">
      <alignment vertical="center" wrapText="1"/>
      <protection/>
    </xf>
    <xf numFmtId="0" fontId="4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 wrapText="1" indent="1"/>
      <protection/>
    </xf>
    <xf numFmtId="16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164" fontId="5" fillId="0" borderId="10" xfId="54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8" fillId="0" borderId="27" xfId="54" applyFont="1" applyFill="1" applyBorder="1" applyAlignment="1" applyProtection="1">
      <alignment horizontal="center" vertical="center" wrapText="1"/>
      <protection/>
    </xf>
    <xf numFmtId="0" fontId="8" fillId="0" borderId="28" xfId="54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vertical="center" wrapText="1"/>
      <protection/>
    </xf>
    <xf numFmtId="164" fontId="8" fillId="0" borderId="29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30" xfId="54" applyNumberFormat="1" applyFont="1" applyFill="1" applyBorder="1" applyAlignment="1" applyProtection="1">
      <alignment horizontal="right" vertical="center" wrapText="1" indent="1"/>
      <protection/>
    </xf>
    <xf numFmtId="49" fontId="9" fillId="0" borderId="31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4" applyFont="1" applyFill="1" applyBorder="1" applyAlignment="1" applyProtection="1">
      <alignment horizontal="left" vertical="center" wrapText="1" indent="1"/>
      <protection/>
    </xf>
    <xf numFmtId="164" fontId="9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54" applyFont="1" applyFill="1" applyBorder="1" applyAlignment="1" applyProtection="1">
      <alignment horizontal="left" vertical="center" wrapText="1" indent="1"/>
      <protection/>
    </xf>
    <xf numFmtId="0" fontId="9" fillId="0" borderId="34" xfId="54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 applyBorder="1" applyAlignment="1" applyProtection="1">
      <alignment horizontal="left" vertical="center" wrapText="1" indent="1"/>
      <protection/>
    </xf>
    <xf numFmtId="0" fontId="9" fillId="0" borderId="20" xfId="54" applyFont="1" applyFill="1" applyBorder="1" applyAlignment="1" applyProtection="1">
      <alignment horizontal="left" indent="6"/>
      <protection/>
    </xf>
    <xf numFmtId="0" fontId="9" fillId="0" borderId="20" xfId="54" applyFont="1" applyFill="1" applyBorder="1" applyAlignment="1" applyProtection="1">
      <alignment horizontal="left" vertical="center" wrapText="1" indent="6"/>
      <protection/>
    </xf>
    <xf numFmtId="49" fontId="9" fillId="0" borderId="35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54" applyFont="1" applyFill="1" applyBorder="1" applyAlignment="1" applyProtection="1">
      <alignment horizontal="left" vertical="center" wrapText="1" indent="6"/>
      <protection/>
    </xf>
    <xf numFmtId="49" fontId="9" fillId="0" borderId="3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54" applyFont="1" applyFill="1" applyBorder="1" applyAlignment="1" applyProtection="1">
      <alignment horizontal="left" vertical="center" wrapText="1" indent="6"/>
      <protection/>
    </xf>
    <xf numFmtId="164" fontId="9" fillId="0" borderId="11" xfId="5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54" applyFont="1" applyFill="1" applyBorder="1" applyAlignment="1" applyProtection="1">
      <alignment vertical="center" wrapText="1"/>
      <protection/>
    </xf>
    <xf numFmtId="0" fontId="9" fillId="0" borderId="23" xfId="54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vertical="center" wrapText="1" indent="1"/>
      <protection/>
    </xf>
    <xf numFmtId="0" fontId="9" fillId="0" borderId="17" xfId="54" applyFont="1" applyFill="1" applyBorder="1" applyAlignment="1" applyProtection="1">
      <alignment horizontal="left" vertical="center" wrapText="1" indent="6"/>
      <protection/>
    </xf>
    <xf numFmtId="0" fontId="8" fillId="0" borderId="14" xfId="54" applyFont="1" applyFill="1" applyBorder="1" applyAlignment="1" applyProtection="1">
      <alignment horizontal="left" vertical="center" wrapText="1" indent="1"/>
      <protection/>
    </xf>
    <xf numFmtId="0" fontId="9" fillId="0" borderId="17" xfId="54" applyFont="1" applyFill="1" applyBorder="1" applyAlignment="1" applyProtection="1">
      <alignment horizontal="left" vertical="center" wrapText="1" indent="1"/>
      <protection/>
    </xf>
    <xf numFmtId="0" fontId="9" fillId="0" borderId="38" xfId="54" applyFont="1" applyFill="1" applyBorder="1" applyAlignment="1" applyProtection="1">
      <alignment horizontal="left" vertical="center" wrapText="1" indent="1"/>
      <protection/>
    </xf>
    <xf numFmtId="164" fontId="11" fillId="0" borderId="14" xfId="0" applyNumberFormat="1" applyFont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25" xfId="0" applyFont="1" applyBorder="1" applyAlignment="1" applyProtection="1">
      <alignment horizontal="left" vertical="center" wrapText="1" indent="1"/>
      <protection/>
    </xf>
    <xf numFmtId="0" fontId="12" fillId="0" borderId="26" xfId="0" applyFont="1" applyBorder="1" applyAlignment="1" applyProtection="1">
      <alignment horizontal="left" vertical="center" wrapText="1" indent="1"/>
      <protection/>
    </xf>
    <xf numFmtId="0" fontId="3" fillId="0" borderId="0" xfId="54" applyFont="1" applyFill="1" applyProtection="1">
      <alignment/>
      <protection/>
    </xf>
    <xf numFmtId="0" fontId="3" fillId="0" borderId="0" xfId="54" applyFont="1" applyFill="1" applyAlignment="1" applyProtection="1">
      <alignment horizontal="right" vertical="center" indent="1"/>
      <protection/>
    </xf>
    <xf numFmtId="164" fontId="5" fillId="0" borderId="10" xfId="54" applyNumberFormat="1" applyFont="1" applyFill="1" applyBorder="1" applyAlignment="1" applyProtection="1">
      <alignment horizontal="left" vertical="center"/>
      <protection/>
    </xf>
    <xf numFmtId="0" fontId="3" fillId="0" borderId="0" xfId="54" applyFill="1" applyProtection="1">
      <alignment/>
      <protection/>
    </xf>
    <xf numFmtId="164" fontId="8" fillId="0" borderId="27" xfId="54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31" xfId="54" applyFont="1" applyFill="1" applyBorder="1" applyAlignment="1" applyProtection="1">
      <alignment horizontal="center" vertical="center" wrapText="1"/>
      <protection/>
    </xf>
    <xf numFmtId="0" fontId="7" fillId="0" borderId="36" xfId="54" applyFont="1" applyFill="1" applyBorder="1" applyAlignment="1" applyProtection="1">
      <alignment horizontal="center" vertical="center" wrapText="1"/>
      <protection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164" fontId="7" fillId="0" borderId="32" xfId="54" applyNumberFormat="1" applyFont="1" applyFill="1" applyBorder="1" applyAlignment="1" applyProtection="1">
      <alignment horizontal="center" vertical="center"/>
      <protection/>
    </xf>
    <xf numFmtId="164" fontId="7" fillId="0" borderId="39" xfId="54" applyNumberFormat="1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AM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8">
          <cell r="A8" t="str">
            <v>1. sz. melléklet Bevételek táblázat C. oszlop 17 sora 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2.140625" style="0" customWidth="1"/>
    <col min="2" max="2" width="28.8515625" style="0" customWidth="1"/>
    <col min="3" max="3" width="21.00390625" style="0" customWidth="1"/>
    <col min="4" max="4" width="18.8515625" style="0" customWidth="1"/>
    <col min="5" max="5" width="24.57421875" style="0" customWidth="1"/>
  </cols>
  <sheetData>
    <row r="1" ht="15">
      <c r="D1" t="s">
        <v>255</v>
      </c>
    </row>
    <row r="2" spans="1:5" ht="15">
      <c r="A2" s="44" t="s">
        <v>173</v>
      </c>
      <c r="B2" s="44"/>
      <c r="C2" s="44"/>
      <c r="D2" s="44"/>
      <c r="E2" s="44"/>
    </row>
    <row r="3" spans="1:5" ht="15">
      <c r="A3" s="44" t="s">
        <v>174</v>
      </c>
      <c r="B3" s="44"/>
      <c r="C3" s="44"/>
      <c r="D3" s="44"/>
      <c r="E3" s="44"/>
    </row>
    <row r="5" spans="1:5" ht="15.75">
      <c r="A5" s="87" t="s">
        <v>0</v>
      </c>
      <c r="B5" s="87"/>
      <c r="C5" s="87"/>
      <c r="D5" s="87"/>
      <c r="E5" s="87"/>
    </row>
    <row r="6" spans="1:5" ht="15.75" thickBot="1">
      <c r="A6" s="1" t="s">
        <v>1</v>
      </c>
      <c r="B6" s="1"/>
      <c r="C6" s="2"/>
      <c r="D6" s="2"/>
      <c r="E6" s="2" t="s">
        <v>2</v>
      </c>
    </row>
    <row r="7" spans="1:5" ht="15">
      <c r="A7" s="88" t="s">
        <v>3</v>
      </c>
      <c r="B7" s="90" t="s">
        <v>4</v>
      </c>
      <c r="C7" s="92" t="str">
        <f>+CONCATENATE(LEFT('[1]ÖSSZEFÜGGÉSEK'!A8,4),". évi")</f>
        <v>1. s. évi</v>
      </c>
      <c r="D7" s="92"/>
      <c r="E7" s="93"/>
    </row>
    <row r="8" spans="1:5" ht="15.75" thickBot="1">
      <c r="A8" s="89"/>
      <c r="B8" s="91"/>
      <c r="C8" s="3" t="s">
        <v>5</v>
      </c>
      <c r="D8" s="3" t="s">
        <v>6</v>
      </c>
      <c r="E8" s="4" t="s">
        <v>7</v>
      </c>
    </row>
    <row r="9" spans="1:5" ht="15.75" thickBot="1">
      <c r="A9" s="5" t="s">
        <v>8</v>
      </c>
      <c r="B9" s="6" t="s">
        <v>9</v>
      </c>
      <c r="C9" s="6" t="s">
        <v>10</v>
      </c>
      <c r="D9" s="6" t="s">
        <v>11</v>
      </c>
      <c r="E9" s="7" t="s">
        <v>12</v>
      </c>
    </row>
    <row r="10" spans="1:5" ht="21.75" thickBot="1">
      <c r="A10" s="8" t="s">
        <v>13</v>
      </c>
      <c r="B10" s="9" t="s">
        <v>14</v>
      </c>
      <c r="C10" s="10">
        <f>SUM(C11:C16)</f>
        <v>142342999</v>
      </c>
      <c r="D10" s="10">
        <f>SUM(D11:D16)</f>
        <v>149365149</v>
      </c>
      <c r="E10" s="11">
        <f>SUM(E11:E16)</f>
        <v>149365149</v>
      </c>
    </row>
    <row r="11" spans="1:5" ht="23.25">
      <c r="A11" s="12" t="s">
        <v>15</v>
      </c>
      <c r="B11" s="13" t="s">
        <v>16</v>
      </c>
      <c r="C11" s="14">
        <v>19018621</v>
      </c>
      <c r="D11" s="14">
        <v>22671541</v>
      </c>
      <c r="E11" s="15">
        <v>22671541</v>
      </c>
    </row>
    <row r="12" spans="1:5" ht="23.25">
      <c r="A12" s="16" t="s">
        <v>17</v>
      </c>
      <c r="B12" s="17" t="s">
        <v>18</v>
      </c>
      <c r="C12" s="18">
        <v>39149500</v>
      </c>
      <c r="D12" s="18">
        <v>38949067</v>
      </c>
      <c r="E12" s="19">
        <v>38949067</v>
      </c>
    </row>
    <row r="13" spans="1:5" ht="23.25">
      <c r="A13" s="16" t="s">
        <v>19</v>
      </c>
      <c r="B13" s="17" t="s">
        <v>20</v>
      </c>
      <c r="C13" s="18">
        <v>59005458</v>
      </c>
      <c r="D13" s="18">
        <v>58226988</v>
      </c>
      <c r="E13" s="19">
        <v>58226988</v>
      </c>
    </row>
    <row r="14" spans="1:5" ht="23.25">
      <c r="A14" s="16" t="s">
        <v>21</v>
      </c>
      <c r="B14" s="17" t="s">
        <v>22</v>
      </c>
      <c r="C14" s="18">
        <v>2169420</v>
      </c>
      <c r="D14" s="18">
        <v>2169420</v>
      </c>
      <c r="E14" s="19">
        <v>2169420</v>
      </c>
    </row>
    <row r="15" spans="1:5" ht="23.25">
      <c r="A15" s="16" t="s">
        <v>23</v>
      </c>
      <c r="B15" s="17" t="s">
        <v>24</v>
      </c>
      <c r="C15" s="18"/>
      <c r="D15" s="18"/>
      <c r="E15" s="19"/>
    </row>
    <row r="16" spans="1:5" ht="24" thickBot="1">
      <c r="A16" s="20" t="s">
        <v>25</v>
      </c>
      <c r="B16" s="21" t="s">
        <v>26</v>
      </c>
      <c r="C16" s="22">
        <v>23000000</v>
      </c>
      <c r="D16" s="22">
        <v>27348133</v>
      </c>
      <c r="E16" s="23">
        <v>27348133</v>
      </c>
    </row>
    <row r="17" spans="1:5" ht="32.25" thickBot="1">
      <c r="A17" s="8" t="s">
        <v>27</v>
      </c>
      <c r="B17" s="24" t="s">
        <v>28</v>
      </c>
      <c r="C17" s="10">
        <f>SUM(C18:C22)</f>
        <v>4960000</v>
      </c>
      <c r="D17" s="10">
        <f>SUM(D18:D22)</f>
        <v>73801648</v>
      </c>
      <c r="E17" s="11">
        <f>SUM(E18:E22)</f>
        <v>73801648</v>
      </c>
    </row>
    <row r="18" spans="1:5" ht="15">
      <c r="A18" s="12" t="s">
        <v>29</v>
      </c>
      <c r="B18" s="13" t="s">
        <v>30</v>
      </c>
      <c r="C18" s="14"/>
      <c r="D18" s="14"/>
      <c r="E18" s="15"/>
    </row>
    <row r="19" spans="1:5" ht="23.25">
      <c r="A19" s="16" t="s">
        <v>31</v>
      </c>
      <c r="B19" s="17" t="s">
        <v>32</v>
      </c>
      <c r="C19" s="18"/>
      <c r="D19" s="18"/>
      <c r="E19" s="19"/>
    </row>
    <row r="20" spans="1:5" ht="23.25">
      <c r="A20" s="16" t="s">
        <v>33</v>
      </c>
      <c r="B20" s="17" t="s">
        <v>34</v>
      </c>
      <c r="C20" s="18"/>
      <c r="D20" s="18"/>
      <c r="E20" s="19"/>
    </row>
    <row r="21" spans="1:5" ht="23.25">
      <c r="A21" s="16" t="s">
        <v>35</v>
      </c>
      <c r="B21" s="17" t="s">
        <v>36</v>
      </c>
      <c r="C21" s="18"/>
      <c r="D21" s="18"/>
      <c r="E21" s="19"/>
    </row>
    <row r="22" spans="1:5" ht="23.25">
      <c r="A22" s="16" t="s">
        <v>37</v>
      </c>
      <c r="B22" s="17" t="s">
        <v>38</v>
      </c>
      <c r="C22" s="18">
        <v>4960000</v>
      </c>
      <c r="D22" s="18">
        <v>73801648</v>
      </c>
      <c r="E22" s="19">
        <v>73801648</v>
      </c>
    </row>
    <row r="23" spans="1:5" ht="15.75" thickBot="1">
      <c r="A23" s="20" t="s">
        <v>39</v>
      </c>
      <c r="B23" s="21" t="s">
        <v>40</v>
      </c>
      <c r="C23" s="22"/>
      <c r="D23" s="22"/>
      <c r="E23" s="23"/>
    </row>
    <row r="24" spans="1:5" ht="32.25" thickBot="1">
      <c r="A24" s="8" t="s">
        <v>41</v>
      </c>
      <c r="B24" s="9" t="s">
        <v>42</v>
      </c>
      <c r="C24" s="10">
        <f>SUM(C25:C29)</f>
        <v>0</v>
      </c>
      <c r="D24" s="10">
        <f>SUM(D25:D29)</f>
        <v>41033728</v>
      </c>
      <c r="E24" s="11">
        <f>SUM(E25:E29)</f>
        <v>41033728</v>
      </c>
    </row>
    <row r="25" spans="1:5" ht="23.25">
      <c r="A25" s="12" t="s">
        <v>43</v>
      </c>
      <c r="B25" s="13" t="s">
        <v>44</v>
      </c>
      <c r="C25" s="14"/>
      <c r="D25" s="14">
        <v>41033728</v>
      </c>
      <c r="E25" s="15">
        <v>41033728</v>
      </c>
    </row>
    <row r="26" spans="1:5" ht="23.25">
      <c r="A26" s="16" t="s">
        <v>45</v>
      </c>
      <c r="B26" s="17" t="s">
        <v>46</v>
      </c>
      <c r="C26" s="18"/>
      <c r="D26" s="18"/>
      <c r="E26" s="19"/>
    </row>
    <row r="27" spans="1:5" ht="23.25">
      <c r="A27" s="16" t="s">
        <v>47</v>
      </c>
      <c r="B27" s="17" t="s">
        <v>48</v>
      </c>
      <c r="C27" s="18"/>
      <c r="D27" s="18"/>
      <c r="E27" s="19"/>
    </row>
    <row r="28" spans="1:5" ht="23.25">
      <c r="A28" s="16" t="s">
        <v>49</v>
      </c>
      <c r="B28" s="17" t="s">
        <v>50</v>
      </c>
      <c r="C28" s="18"/>
      <c r="D28" s="18"/>
      <c r="E28" s="19"/>
    </row>
    <row r="29" spans="1:5" ht="23.25">
      <c r="A29" s="16" t="s">
        <v>51</v>
      </c>
      <c r="B29" s="17" t="s">
        <v>52</v>
      </c>
      <c r="C29" s="18"/>
      <c r="D29" s="18"/>
      <c r="E29" s="19"/>
    </row>
    <row r="30" spans="1:5" ht="15.75" thickBot="1">
      <c r="A30" s="20" t="s">
        <v>53</v>
      </c>
      <c r="B30" s="25" t="s">
        <v>54</v>
      </c>
      <c r="C30" s="22"/>
      <c r="D30" s="22"/>
      <c r="E30" s="23"/>
    </row>
    <row r="31" spans="1:5" ht="15.75" thickBot="1">
      <c r="A31" s="8" t="s">
        <v>55</v>
      </c>
      <c r="B31" s="9" t="s">
        <v>56</v>
      </c>
      <c r="C31" s="26">
        <f>SUM(C32:C37)</f>
        <v>4910000</v>
      </c>
      <c r="D31" s="26">
        <f>SUM(D32:D37)</f>
        <v>9334457</v>
      </c>
      <c r="E31" s="27">
        <f>SUM(E32:E37)</f>
        <v>9334457</v>
      </c>
    </row>
    <row r="32" spans="1:5" ht="15">
      <c r="A32" s="12" t="s">
        <v>57</v>
      </c>
      <c r="B32" s="13" t="s">
        <v>58</v>
      </c>
      <c r="C32" s="14">
        <v>3100000</v>
      </c>
      <c r="D32" s="14">
        <v>2818580</v>
      </c>
      <c r="E32" s="15">
        <v>2818580</v>
      </c>
    </row>
    <row r="33" spans="1:5" ht="15">
      <c r="A33" s="16" t="s">
        <v>59</v>
      </c>
      <c r="B33" s="17" t="s">
        <v>60</v>
      </c>
      <c r="C33" s="18">
        <v>1130000</v>
      </c>
      <c r="D33" s="18">
        <v>1187500</v>
      </c>
      <c r="E33" s="19">
        <v>1187500</v>
      </c>
    </row>
    <row r="34" spans="1:5" ht="15">
      <c r="A34" s="16" t="s">
        <v>61</v>
      </c>
      <c r="B34" s="17" t="s">
        <v>62</v>
      </c>
      <c r="C34" s="18"/>
      <c r="D34" s="18">
        <v>4804100</v>
      </c>
      <c r="E34" s="19">
        <v>4804100</v>
      </c>
    </row>
    <row r="35" spans="1:5" ht="15">
      <c r="A35" s="16" t="s">
        <v>63</v>
      </c>
      <c r="B35" s="17" t="s">
        <v>64</v>
      </c>
      <c r="C35" s="18"/>
      <c r="D35" s="18"/>
      <c r="E35" s="19"/>
    </row>
    <row r="36" spans="1:5" ht="23.25">
      <c r="A36" s="16" t="s">
        <v>65</v>
      </c>
      <c r="B36" s="17" t="s">
        <v>66</v>
      </c>
      <c r="C36" s="18">
        <v>400000</v>
      </c>
      <c r="D36" s="18"/>
      <c r="E36" s="19"/>
    </row>
    <row r="37" spans="1:5" ht="15.75" thickBot="1">
      <c r="A37" s="20" t="s">
        <v>67</v>
      </c>
      <c r="B37" s="25" t="s">
        <v>68</v>
      </c>
      <c r="C37" s="22">
        <v>280000</v>
      </c>
      <c r="D37" s="22">
        <v>524277</v>
      </c>
      <c r="E37" s="23">
        <v>524277</v>
      </c>
    </row>
    <row r="38" spans="1:5" ht="21.75" thickBot="1">
      <c r="A38" s="8" t="s">
        <v>69</v>
      </c>
      <c r="B38" s="9" t="s">
        <v>70</v>
      </c>
      <c r="C38" s="10">
        <f>SUM(C39:C48)</f>
        <v>6370000</v>
      </c>
      <c r="D38" s="10">
        <f>SUM(D39:D48)</f>
        <v>9830425</v>
      </c>
      <c r="E38" s="11">
        <f>SUM(E39:E48)</f>
        <v>9830425</v>
      </c>
    </row>
    <row r="39" spans="1:5" ht="15">
      <c r="A39" s="12" t="s">
        <v>71</v>
      </c>
      <c r="B39" s="13" t="s">
        <v>72</v>
      </c>
      <c r="C39" s="14"/>
      <c r="D39" s="14"/>
      <c r="E39" s="15"/>
    </row>
    <row r="40" spans="1:5" ht="15">
      <c r="A40" s="16" t="s">
        <v>73</v>
      </c>
      <c r="B40" s="17" t="s">
        <v>74</v>
      </c>
      <c r="C40" s="18">
        <v>1900000</v>
      </c>
      <c r="D40" s="18">
        <v>4428375</v>
      </c>
      <c r="E40" s="19">
        <v>4428375</v>
      </c>
    </row>
    <row r="41" spans="1:5" ht="15">
      <c r="A41" s="16" t="s">
        <v>75</v>
      </c>
      <c r="B41" s="17" t="s">
        <v>76</v>
      </c>
      <c r="C41" s="18"/>
      <c r="D41" s="18"/>
      <c r="E41" s="19"/>
    </row>
    <row r="42" spans="1:5" ht="15">
      <c r="A42" s="16" t="s">
        <v>77</v>
      </c>
      <c r="B42" s="17" t="s">
        <v>78</v>
      </c>
      <c r="C42" s="18"/>
      <c r="D42" s="18">
        <v>81000</v>
      </c>
      <c r="E42" s="19">
        <v>81000</v>
      </c>
    </row>
    <row r="43" spans="1:5" ht="15">
      <c r="A43" s="16" t="s">
        <v>79</v>
      </c>
      <c r="B43" s="17" t="s">
        <v>80</v>
      </c>
      <c r="C43" s="18">
        <v>4470000</v>
      </c>
      <c r="D43" s="18">
        <v>5101555</v>
      </c>
      <c r="E43" s="19">
        <v>5101555</v>
      </c>
    </row>
    <row r="44" spans="1:5" ht="15">
      <c r="A44" s="16" t="s">
        <v>81</v>
      </c>
      <c r="B44" s="17" t="s">
        <v>82</v>
      </c>
      <c r="C44" s="18"/>
      <c r="D44" s="18"/>
      <c r="E44" s="19"/>
    </row>
    <row r="45" spans="1:5" ht="15">
      <c r="A45" s="16" t="s">
        <v>83</v>
      </c>
      <c r="B45" s="17" t="s">
        <v>84</v>
      </c>
      <c r="C45" s="18"/>
      <c r="D45" s="18"/>
      <c r="E45" s="19"/>
    </row>
    <row r="46" spans="1:5" ht="15">
      <c r="A46" s="16" t="s">
        <v>85</v>
      </c>
      <c r="B46" s="17" t="s">
        <v>86</v>
      </c>
      <c r="C46" s="18"/>
      <c r="D46" s="18">
        <v>1159</v>
      </c>
      <c r="E46" s="19">
        <v>1159</v>
      </c>
    </row>
    <row r="47" spans="1:5" ht="15">
      <c r="A47" s="16" t="s">
        <v>87</v>
      </c>
      <c r="B47" s="17" t="s">
        <v>88</v>
      </c>
      <c r="C47" s="28"/>
      <c r="D47" s="28"/>
      <c r="E47" s="29"/>
    </row>
    <row r="48" spans="1:5" ht="15.75" thickBot="1">
      <c r="A48" s="20" t="s">
        <v>89</v>
      </c>
      <c r="B48" s="21" t="s">
        <v>90</v>
      </c>
      <c r="C48" s="30"/>
      <c r="D48" s="30">
        <v>218336</v>
      </c>
      <c r="E48" s="31">
        <v>218336</v>
      </c>
    </row>
    <row r="49" spans="1:5" ht="21.75" thickBot="1">
      <c r="A49" s="8" t="s">
        <v>91</v>
      </c>
      <c r="B49" s="9" t="s">
        <v>92</v>
      </c>
      <c r="C49" s="10">
        <f>SUM(C50:C54)</f>
        <v>0</v>
      </c>
      <c r="D49" s="10">
        <f>SUM(D50:D54)</f>
        <v>0</v>
      </c>
      <c r="E49" s="11">
        <f>SUM(E50:E54)</f>
        <v>0</v>
      </c>
    </row>
    <row r="50" spans="1:5" ht="15">
      <c r="A50" s="12" t="s">
        <v>93</v>
      </c>
      <c r="B50" s="13" t="s">
        <v>94</v>
      </c>
      <c r="C50" s="32"/>
      <c r="D50" s="32"/>
      <c r="E50" s="33"/>
    </row>
    <row r="51" spans="1:5" ht="15">
      <c r="A51" s="16" t="s">
        <v>95</v>
      </c>
      <c r="B51" s="17" t="s">
        <v>96</v>
      </c>
      <c r="C51" s="28"/>
      <c r="D51" s="28"/>
      <c r="E51" s="29"/>
    </row>
    <row r="52" spans="1:5" ht="15">
      <c r="A52" s="16" t="s">
        <v>97</v>
      </c>
      <c r="B52" s="17" t="s">
        <v>98</v>
      </c>
      <c r="C52" s="28"/>
      <c r="D52" s="28"/>
      <c r="E52" s="29"/>
    </row>
    <row r="53" spans="1:5" ht="15">
      <c r="A53" s="16" t="s">
        <v>99</v>
      </c>
      <c r="B53" s="17" t="s">
        <v>100</v>
      </c>
      <c r="C53" s="28"/>
      <c r="D53" s="28"/>
      <c r="E53" s="29"/>
    </row>
    <row r="54" spans="1:5" ht="24" thickBot="1">
      <c r="A54" s="20" t="s">
        <v>101</v>
      </c>
      <c r="B54" s="21" t="s">
        <v>102</v>
      </c>
      <c r="C54" s="30"/>
      <c r="D54" s="30"/>
      <c r="E54" s="31"/>
    </row>
    <row r="55" spans="1:5" ht="21.75" thickBot="1">
      <c r="A55" s="8" t="s">
        <v>103</v>
      </c>
      <c r="B55" s="9" t="s">
        <v>104</v>
      </c>
      <c r="C55" s="10">
        <f>SUM(C56:C58)</f>
        <v>0</v>
      </c>
      <c r="D55" s="10">
        <f>SUM(D56:D58)</f>
        <v>0</v>
      </c>
      <c r="E55" s="11">
        <f>SUM(E56:E58)</f>
        <v>0</v>
      </c>
    </row>
    <row r="56" spans="1:5" ht="34.5">
      <c r="A56" s="12" t="s">
        <v>105</v>
      </c>
      <c r="B56" s="13" t="s">
        <v>106</v>
      </c>
      <c r="C56" s="14"/>
      <c r="D56" s="14"/>
      <c r="E56" s="15"/>
    </row>
    <row r="57" spans="1:5" ht="34.5">
      <c r="A57" s="16" t="s">
        <v>107</v>
      </c>
      <c r="B57" s="17" t="s">
        <v>108</v>
      </c>
      <c r="C57" s="18"/>
      <c r="D57" s="18"/>
      <c r="E57" s="19"/>
    </row>
    <row r="58" spans="1:5" ht="15">
      <c r="A58" s="16" t="s">
        <v>109</v>
      </c>
      <c r="B58" s="17" t="s">
        <v>110</v>
      </c>
      <c r="C58" s="18"/>
      <c r="D58" s="18"/>
      <c r="E58" s="19"/>
    </row>
    <row r="59" spans="1:5" ht="15.75" thickBot="1">
      <c r="A59" s="20" t="s">
        <v>111</v>
      </c>
      <c r="B59" s="21" t="s">
        <v>112</v>
      </c>
      <c r="C59" s="22"/>
      <c r="D59" s="22"/>
      <c r="E59" s="23"/>
    </row>
    <row r="60" spans="1:5" ht="21.75" thickBot="1">
      <c r="A60" s="8" t="s">
        <v>113</v>
      </c>
      <c r="B60" s="24" t="s">
        <v>114</v>
      </c>
      <c r="C60" s="10">
        <f>SUM(C61:C63)</f>
        <v>60000</v>
      </c>
      <c r="D60" s="10">
        <f>SUM(D61:D63)</f>
        <v>120000</v>
      </c>
      <c r="E60" s="11">
        <f>SUM(E61:E63)</f>
        <v>120000</v>
      </c>
    </row>
    <row r="61" spans="1:5" ht="34.5">
      <c r="A61" s="12" t="s">
        <v>115</v>
      </c>
      <c r="B61" s="13" t="s">
        <v>116</v>
      </c>
      <c r="C61" s="28"/>
      <c r="D61" s="28"/>
      <c r="E61" s="29"/>
    </row>
    <row r="62" spans="1:5" ht="34.5">
      <c r="A62" s="16" t="s">
        <v>117</v>
      </c>
      <c r="B62" s="17" t="s">
        <v>118</v>
      </c>
      <c r="C62" s="28"/>
      <c r="D62" s="28"/>
      <c r="E62" s="29"/>
    </row>
    <row r="63" spans="1:5" ht="23.25">
      <c r="A63" s="16" t="s">
        <v>119</v>
      </c>
      <c r="B63" s="17" t="s">
        <v>120</v>
      </c>
      <c r="C63" s="28">
        <v>60000</v>
      </c>
      <c r="D63" s="28">
        <v>120000</v>
      </c>
      <c r="E63" s="29">
        <v>120000</v>
      </c>
    </row>
    <row r="64" spans="1:5" ht="15.75" thickBot="1">
      <c r="A64" s="20" t="s">
        <v>121</v>
      </c>
      <c r="B64" s="21" t="s">
        <v>122</v>
      </c>
      <c r="C64" s="28"/>
      <c r="D64" s="28"/>
      <c r="E64" s="29"/>
    </row>
    <row r="65" spans="1:5" ht="21.75" thickBot="1">
      <c r="A65" s="8" t="s">
        <v>123</v>
      </c>
      <c r="B65" s="9" t="s">
        <v>124</v>
      </c>
      <c r="C65" s="26">
        <f>+C10+C17+C24+C31+C38+C49+C55+C60</f>
        <v>158642999</v>
      </c>
      <c r="D65" s="26">
        <f>+D10+D17+D24+D31+D38+D49+D55+D60</f>
        <v>283485407</v>
      </c>
      <c r="E65" s="27">
        <f>+E10+E17+E24+E31+E38+E49+E55+E60</f>
        <v>283485407</v>
      </c>
    </row>
    <row r="66" spans="1:5" ht="32.25" thickBot="1">
      <c r="A66" s="34" t="s">
        <v>125</v>
      </c>
      <c r="B66" s="24" t="s">
        <v>126</v>
      </c>
      <c r="C66" s="10">
        <f>+C67+C68+C69</f>
        <v>0</v>
      </c>
      <c r="D66" s="10">
        <f>+D67+D68+D69</f>
        <v>29000000</v>
      </c>
      <c r="E66" s="11">
        <f>+E67+E68+E69</f>
        <v>29000000</v>
      </c>
    </row>
    <row r="67" spans="1:5" ht="23.25">
      <c r="A67" s="12" t="s">
        <v>127</v>
      </c>
      <c r="B67" s="13" t="s">
        <v>128</v>
      </c>
      <c r="C67" s="28"/>
      <c r="D67" s="28"/>
      <c r="E67" s="29"/>
    </row>
    <row r="68" spans="1:5" ht="23.25">
      <c r="A68" s="16" t="s">
        <v>129</v>
      </c>
      <c r="B68" s="17" t="s">
        <v>130</v>
      </c>
      <c r="C68" s="28"/>
      <c r="D68" s="28">
        <v>29000000</v>
      </c>
      <c r="E68" s="29">
        <v>29000000</v>
      </c>
    </row>
    <row r="69" spans="1:5" ht="23.25" thickBot="1">
      <c r="A69" s="20" t="s">
        <v>131</v>
      </c>
      <c r="B69" s="35" t="s">
        <v>132</v>
      </c>
      <c r="C69" s="28"/>
      <c r="D69" s="28"/>
      <c r="E69" s="29"/>
    </row>
    <row r="70" spans="1:5" ht="21.75" thickBot="1">
      <c r="A70" s="34" t="s">
        <v>133</v>
      </c>
      <c r="B70" s="24" t="s">
        <v>134</v>
      </c>
      <c r="C70" s="10">
        <f>+C71+C72+C73+C74</f>
        <v>52146982</v>
      </c>
      <c r="D70" s="10">
        <f>+D71+D72+D73+D74</f>
        <v>52146982</v>
      </c>
      <c r="E70" s="11">
        <f>+E71+E72+E73+E74</f>
        <v>45460008</v>
      </c>
    </row>
    <row r="71" spans="1:5" ht="23.25">
      <c r="A71" s="12" t="s">
        <v>135</v>
      </c>
      <c r="B71" s="13" t="s">
        <v>136</v>
      </c>
      <c r="C71" s="28"/>
      <c r="D71" s="28"/>
      <c r="E71" s="29"/>
    </row>
    <row r="72" spans="1:5" ht="23.25">
      <c r="A72" s="16" t="s">
        <v>137</v>
      </c>
      <c r="B72" s="17" t="s">
        <v>138</v>
      </c>
      <c r="C72" s="28"/>
      <c r="D72" s="28"/>
      <c r="E72" s="29"/>
    </row>
    <row r="73" spans="1:5" ht="23.25">
      <c r="A73" s="16" t="s">
        <v>139</v>
      </c>
      <c r="B73" s="17" t="s">
        <v>140</v>
      </c>
      <c r="C73" s="28">
        <v>52146982</v>
      </c>
      <c r="D73" s="28">
        <v>52146982</v>
      </c>
      <c r="E73" s="29">
        <v>45460008</v>
      </c>
    </row>
    <row r="74" spans="1:5" ht="24" thickBot="1">
      <c r="A74" s="20" t="s">
        <v>141</v>
      </c>
      <c r="B74" s="21" t="s">
        <v>142</v>
      </c>
      <c r="C74" s="28"/>
      <c r="D74" s="28"/>
      <c r="E74" s="29"/>
    </row>
    <row r="75" spans="1:5" ht="21.75" thickBot="1">
      <c r="A75" s="34" t="s">
        <v>143</v>
      </c>
      <c r="B75" s="24" t="s">
        <v>144</v>
      </c>
      <c r="C75" s="10">
        <f>+C76+C77</f>
        <v>0</v>
      </c>
      <c r="D75" s="10">
        <f>+D76+D77</f>
        <v>4724333</v>
      </c>
      <c r="E75" s="11">
        <f>+E76+E77</f>
        <v>4724333</v>
      </c>
    </row>
    <row r="76" spans="1:5" ht="23.25">
      <c r="A76" s="12" t="s">
        <v>145</v>
      </c>
      <c r="B76" s="13" t="s">
        <v>146</v>
      </c>
      <c r="C76" s="28"/>
      <c r="D76" s="28">
        <v>4724333</v>
      </c>
      <c r="E76" s="29">
        <v>4724333</v>
      </c>
    </row>
    <row r="77" spans="1:5" ht="24" thickBot="1">
      <c r="A77" s="20" t="s">
        <v>147</v>
      </c>
      <c r="B77" s="21" t="s">
        <v>148</v>
      </c>
      <c r="C77" s="28"/>
      <c r="D77" s="28"/>
      <c r="E77" s="29"/>
    </row>
    <row r="78" spans="1:5" ht="21.75" thickBot="1">
      <c r="A78" s="34" t="s">
        <v>149</v>
      </c>
      <c r="B78" s="24" t="s">
        <v>150</v>
      </c>
      <c r="C78" s="10">
        <f>+C79+C80+C81</f>
        <v>0</v>
      </c>
      <c r="D78" s="10">
        <f>+D79+D80+D81</f>
        <v>0</v>
      </c>
      <c r="E78" s="11">
        <f>+E79+E80+E81</f>
        <v>4378339</v>
      </c>
    </row>
    <row r="79" spans="1:5" ht="23.25">
      <c r="A79" s="12" t="s">
        <v>151</v>
      </c>
      <c r="B79" s="13" t="s">
        <v>152</v>
      </c>
      <c r="C79" s="28"/>
      <c r="D79" s="28"/>
      <c r="E79" s="29">
        <v>4378339</v>
      </c>
    </row>
    <row r="80" spans="1:5" ht="23.25">
      <c r="A80" s="16" t="s">
        <v>153</v>
      </c>
      <c r="B80" s="17" t="s">
        <v>154</v>
      </c>
      <c r="C80" s="28"/>
      <c r="D80" s="28"/>
      <c r="E80" s="29"/>
    </row>
    <row r="81" spans="1:5" ht="15.75" thickBot="1">
      <c r="A81" s="20" t="s">
        <v>155</v>
      </c>
      <c r="B81" s="25" t="s">
        <v>156</v>
      </c>
      <c r="C81" s="28"/>
      <c r="D81" s="28"/>
      <c r="E81" s="29"/>
    </row>
    <row r="82" spans="1:5" ht="21.75" thickBot="1">
      <c r="A82" s="34" t="s">
        <v>157</v>
      </c>
      <c r="B82" s="24" t="s">
        <v>158</v>
      </c>
      <c r="C82" s="10">
        <f>+C83+C84+C85+C86</f>
        <v>0</v>
      </c>
      <c r="D82" s="10">
        <f>+D83+D84+D85+D86</f>
        <v>0</v>
      </c>
      <c r="E82" s="11">
        <f>+E83+E84+E85+E86</f>
        <v>0</v>
      </c>
    </row>
    <row r="83" spans="1:5" ht="23.25">
      <c r="A83" s="36" t="s">
        <v>159</v>
      </c>
      <c r="B83" s="13" t="s">
        <v>160</v>
      </c>
      <c r="C83" s="28"/>
      <c r="D83" s="28"/>
      <c r="E83" s="29"/>
    </row>
    <row r="84" spans="1:5" ht="23.25">
      <c r="A84" s="37" t="s">
        <v>161</v>
      </c>
      <c r="B84" s="17" t="s">
        <v>162</v>
      </c>
      <c r="C84" s="28"/>
      <c r="D84" s="28"/>
      <c r="E84" s="29"/>
    </row>
    <row r="85" spans="1:5" ht="15">
      <c r="A85" s="37" t="s">
        <v>163</v>
      </c>
      <c r="B85" s="17" t="s">
        <v>164</v>
      </c>
      <c r="C85" s="28"/>
      <c r="D85" s="28"/>
      <c r="E85" s="29"/>
    </row>
    <row r="86" spans="1:5" ht="15.75" thickBot="1">
      <c r="A86" s="38" t="s">
        <v>165</v>
      </c>
      <c r="B86" s="25" t="s">
        <v>166</v>
      </c>
      <c r="C86" s="28"/>
      <c r="D86" s="28"/>
      <c r="E86" s="29"/>
    </row>
    <row r="87" spans="1:5" ht="21.75" thickBot="1">
      <c r="A87" s="34" t="s">
        <v>167</v>
      </c>
      <c r="B87" s="24" t="s">
        <v>168</v>
      </c>
      <c r="C87" s="39"/>
      <c r="D87" s="39"/>
      <c r="E87" s="40"/>
    </row>
    <row r="88" spans="1:5" ht="21.75" thickBot="1">
      <c r="A88" s="34" t="s">
        <v>169</v>
      </c>
      <c r="B88" s="41" t="s">
        <v>170</v>
      </c>
      <c r="C88" s="26">
        <f>+C66+C70+C75+C78+C82+C87</f>
        <v>52146982</v>
      </c>
      <c r="D88" s="26">
        <f>+D66+D70+D75+D78+D82+D87</f>
        <v>85871315</v>
      </c>
      <c r="E88" s="27">
        <f>+E66+E70+E75+E78+E82+E87</f>
        <v>83562680</v>
      </c>
    </row>
    <row r="89" spans="1:5" ht="32.25" thickBot="1">
      <c r="A89" s="42" t="s">
        <v>171</v>
      </c>
      <c r="B89" s="43" t="s">
        <v>172</v>
      </c>
      <c r="C89" s="26">
        <f>+C65+C88</f>
        <v>210789981</v>
      </c>
      <c r="D89" s="26">
        <f>+D65+D88</f>
        <v>369356722</v>
      </c>
      <c r="E89" s="27">
        <f>+E65+E88</f>
        <v>367048087</v>
      </c>
    </row>
    <row r="90" spans="1:5" ht="15">
      <c r="A90" s="45"/>
      <c r="B90" s="45"/>
      <c r="C90" s="46"/>
      <c r="D90" s="46"/>
      <c r="E90" s="46"/>
    </row>
    <row r="91" spans="1:5" ht="15.75">
      <c r="A91" s="87" t="s">
        <v>175</v>
      </c>
      <c r="B91" s="87"/>
      <c r="C91" s="87"/>
      <c r="D91" s="87"/>
      <c r="E91" s="87"/>
    </row>
    <row r="92" spans="1:5" ht="15.75" thickBot="1">
      <c r="A92" s="47" t="s">
        <v>176</v>
      </c>
      <c r="B92" s="47"/>
      <c r="C92" s="48"/>
      <c r="D92" s="48"/>
      <c r="E92" s="48" t="str">
        <f>E6</f>
        <v>Forintban!</v>
      </c>
    </row>
    <row r="93" spans="1:5" ht="15">
      <c r="A93" s="88" t="s">
        <v>3</v>
      </c>
      <c r="B93" s="90" t="s">
        <v>177</v>
      </c>
      <c r="C93" s="92" t="str">
        <f>+C7</f>
        <v>1. s. évi</v>
      </c>
      <c r="D93" s="92"/>
      <c r="E93" s="93"/>
    </row>
    <row r="94" spans="1:5" ht="15.75" thickBot="1">
      <c r="A94" s="89"/>
      <c r="B94" s="91"/>
      <c r="C94" s="3" t="s">
        <v>5</v>
      </c>
      <c r="D94" s="3" t="s">
        <v>6</v>
      </c>
      <c r="E94" s="4" t="s">
        <v>7</v>
      </c>
    </row>
    <row r="95" spans="1:5" ht="15.75" thickBot="1">
      <c r="A95" s="5" t="s">
        <v>8</v>
      </c>
      <c r="B95" s="6" t="s">
        <v>9</v>
      </c>
      <c r="C95" s="6" t="s">
        <v>10</v>
      </c>
      <c r="D95" s="6" t="s">
        <v>11</v>
      </c>
      <c r="E95" s="49" t="s">
        <v>12</v>
      </c>
    </row>
    <row r="96" spans="1:5" ht="22.5" thickBot="1">
      <c r="A96" s="50" t="s">
        <v>13</v>
      </c>
      <c r="B96" s="51" t="s">
        <v>178</v>
      </c>
      <c r="C96" s="52">
        <f>SUM(C97:C101)</f>
        <v>158582999</v>
      </c>
      <c r="D96" s="52">
        <f>SUM(D97:D101)</f>
        <v>235499913</v>
      </c>
      <c r="E96" s="53">
        <f>SUM(E97:E101)</f>
        <v>234322525</v>
      </c>
    </row>
    <row r="97" spans="1:5" ht="15">
      <c r="A97" s="54" t="s">
        <v>15</v>
      </c>
      <c r="B97" s="55" t="s">
        <v>179</v>
      </c>
      <c r="C97" s="56">
        <v>65605000</v>
      </c>
      <c r="D97" s="56">
        <v>108302956</v>
      </c>
      <c r="E97" s="57">
        <v>108296343</v>
      </c>
    </row>
    <row r="98" spans="1:5" ht="22.5">
      <c r="A98" s="16" t="s">
        <v>17</v>
      </c>
      <c r="B98" s="58" t="s">
        <v>180</v>
      </c>
      <c r="C98" s="18">
        <v>15996000</v>
      </c>
      <c r="D98" s="18">
        <v>23379927</v>
      </c>
      <c r="E98" s="19">
        <v>23377927</v>
      </c>
    </row>
    <row r="99" spans="1:5" ht="15">
      <c r="A99" s="16" t="s">
        <v>19</v>
      </c>
      <c r="B99" s="58" t="s">
        <v>181</v>
      </c>
      <c r="C99" s="22">
        <v>61881870</v>
      </c>
      <c r="D99" s="22">
        <v>63115773</v>
      </c>
      <c r="E99" s="23">
        <v>61946998</v>
      </c>
    </row>
    <row r="100" spans="1:5" ht="15">
      <c r="A100" s="16" t="s">
        <v>21</v>
      </c>
      <c r="B100" s="59" t="s">
        <v>182</v>
      </c>
      <c r="C100" s="22">
        <v>15100129</v>
      </c>
      <c r="D100" s="22">
        <v>20124990</v>
      </c>
      <c r="E100" s="23">
        <v>20124990</v>
      </c>
    </row>
    <row r="101" spans="1:5" ht="15">
      <c r="A101" s="16" t="s">
        <v>183</v>
      </c>
      <c r="B101" s="60" t="s">
        <v>184</v>
      </c>
      <c r="C101" s="22"/>
      <c r="D101" s="22">
        <v>20576267</v>
      </c>
      <c r="E101" s="23">
        <v>20576267</v>
      </c>
    </row>
    <row r="102" spans="1:5" ht="22.5">
      <c r="A102" s="16" t="s">
        <v>25</v>
      </c>
      <c r="B102" s="58" t="s">
        <v>185</v>
      </c>
      <c r="C102" s="22"/>
      <c r="D102" s="22">
        <v>6835338</v>
      </c>
      <c r="E102" s="23">
        <v>6835338</v>
      </c>
    </row>
    <row r="103" spans="1:5" ht="15">
      <c r="A103" s="16" t="s">
        <v>186</v>
      </c>
      <c r="B103" s="61" t="s">
        <v>187</v>
      </c>
      <c r="C103" s="22"/>
      <c r="D103" s="22"/>
      <c r="E103" s="23"/>
    </row>
    <row r="104" spans="1:5" ht="33.75">
      <c r="A104" s="16" t="s">
        <v>188</v>
      </c>
      <c r="B104" s="62" t="s">
        <v>189</v>
      </c>
      <c r="C104" s="22"/>
      <c r="D104" s="22"/>
      <c r="E104" s="23"/>
    </row>
    <row r="105" spans="1:5" ht="33.75">
      <c r="A105" s="16" t="s">
        <v>190</v>
      </c>
      <c r="B105" s="62" t="s">
        <v>191</v>
      </c>
      <c r="C105" s="22"/>
      <c r="D105" s="22"/>
      <c r="E105" s="23"/>
    </row>
    <row r="106" spans="1:5" ht="15">
      <c r="A106" s="16" t="s">
        <v>192</v>
      </c>
      <c r="B106" s="61" t="s">
        <v>193</v>
      </c>
      <c r="C106" s="22"/>
      <c r="D106" s="22">
        <v>2972029</v>
      </c>
      <c r="E106" s="23">
        <v>2972029</v>
      </c>
    </row>
    <row r="107" spans="1:5" ht="15">
      <c r="A107" s="16" t="s">
        <v>194</v>
      </c>
      <c r="B107" s="61" t="s">
        <v>195</v>
      </c>
      <c r="C107" s="22"/>
      <c r="D107" s="22"/>
      <c r="E107" s="23"/>
    </row>
    <row r="108" spans="1:5" ht="33.75">
      <c r="A108" s="16" t="s">
        <v>196</v>
      </c>
      <c r="B108" s="62" t="s">
        <v>197</v>
      </c>
      <c r="C108" s="22"/>
      <c r="D108" s="22"/>
      <c r="E108" s="23"/>
    </row>
    <row r="109" spans="1:5" ht="22.5">
      <c r="A109" s="63" t="s">
        <v>198</v>
      </c>
      <c r="B109" s="64" t="s">
        <v>199</v>
      </c>
      <c r="C109" s="22"/>
      <c r="D109" s="22"/>
      <c r="E109" s="23"/>
    </row>
    <row r="110" spans="1:5" ht="15">
      <c r="A110" s="16" t="s">
        <v>200</v>
      </c>
      <c r="B110" s="64" t="s">
        <v>201</v>
      </c>
      <c r="C110" s="22"/>
      <c r="D110" s="22"/>
      <c r="E110" s="23"/>
    </row>
    <row r="111" spans="1:5" ht="34.5" thickBot="1">
      <c r="A111" s="65" t="s">
        <v>202</v>
      </c>
      <c r="B111" s="66" t="s">
        <v>203</v>
      </c>
      <c r="C111" s="67"/>
      <c r="D111" s="67">
        <v>10768900</v>
      </c>
      <c r="E111" s="68">
        <v>10768900</v>
      </c>
    </row>
    <row r="112" spans="1:5" ht="22.5" thickBot="1">
      <c r="A112" s="8" t="s">
        <v>27</v>
      </c>
      <c r="B112" s="69" t="s">
        <v>204</v>
      </c>
      <c r="C112" s="10">
        <f>+C113+C115+C117</f>
        <v>52206982</v>
      </c>
      <c r="D112" s="10">
        <f>+D113+D115+D117</f>
        <v>76743346</v>
      </c>
      <c r="E112" s="11">
        <f>+E113+E115+E117</f>
        <v>67767919</v>
      </c>
    </row>
    <row r="113" spans="1:5" ht="15">
      <c r="A113" s="12" t="s">
        <v>29</v>
      </c>
      <c r="B113" s="58" t="s">
        <v>205</v>
      </c>
      <c r="C113" s="14">
        <v>39400000</v>
      </c>
      <c r="D113" s="14">
        <v>64314434</v>
      </c>
      <c r="E113" s="15">
        <v>64314434</v>
      </c>
    </row>
    <row r="114" spans="1:5" ht="22.5">
      <c r="A114" s="12" t="s">
        <v>31</v>
      </c>
      <c r="B114" s="70" t="s">
        <v>206</v>
      </c>
      <c r="C114" s="14"/>
      <c r="D114" s="14"/>
      <c r="E114" s="15"/>
    </row>
    <row r="115" spans="1:5" ht="15">
      <c r="A115" s="12" t="s">
        <v>33</v>
      </c>
      <c r="B115" s="70" t="s">
        <v>207</v>
      </c>
      <c r="C115" s="18">
        <v>12806982</v>
      </c>
      <c r="D115" s="18">
        <v>12428912</v>
      </c>
      <c r="E115" s="19">
        <v>3453485</v>
      </c>
    </row>
    <row r="116" spans="1:5" ht="22.5">
      <c r="A116" s="12" t="s">
        <v>35</v>
      </c>
      <c r="B116" s="70" t="s">
        <v>208</v>
      </c>
      <c r="C116" s="18"/>
      <c r="D116" s="18"/>
      <c r="E116" s="19"/>
    </row>
    <row r="117" spans="1:5" ht="15">
      <c r="A117" s="12" t="s">
        <v>37</v>
      </c>
      <c r="B117" s="25" t="s">
        <v>209</v>
      </c>
      <c r="C117" s="18"/>
      <c r="D117" s="18"/>
      <c r="E117" s="19"/>
    </row>
    <row r="118" spans="1:5" ht="33.75">
      <c r="A118" s="12" t="s">
        <v>39</v>
      </c>
      <c r="B118" s="71" t="s">
        <v>210</v>
      </c>
      <c r="C118" s="18"/>
      <c r="D118" s="18"/>
      <c r="E118" s="19"/>
    </row>
    <row r="119" spans="1:5" ht="33.75">
      <c r="A119" s="12" t="s">
        <v>211</v>
      </c>
      <c r="B119" s="72" t="s">
        <v>212</v>
      </c>
      <c r="C119" s="18"/>
      <c r="D119" s="18"/>
      <c r="E119" s="19"/>
    </row>
    <row r="120" spans="1:5" ht="33.75">
      <c r="A120" s="12" t="s">
        <v>213</v>
      </c>
      <c r="B120" s="62" t="s">
        <v>191</v>
      </c>
      <c r="C120" s="18"/>
      <c r="D120" s="18"/>
      <c r="E120" s="19"/>
    </row>
    <row r="121" spans="1:5" ht="22.5">
      <c r="A121" s="12" t="s">
        <v>214</v>
      </c>
      <c r="B121" s="62" t="s">
        <v>215</v>
      </c>
      <c r="C121" s="18"/>
      <c r="D121" s="18"/>
      <c r="E121" s="19"/>
    </row>
    <row r="122" spans="1:5" ht="33.75">
      <c r="A122" s="12" t="s">
        <v>216</v>
      </c>
      <c r="B122" s="62" t="s">
        <v>217</v>
      </c>
      <c r="C122" s="18"/>
      <c r="D122" s="18"/>
      <c r="E122" s="19"/>
    </row>
    <row r="123" spans="1:5" ht="33.75">
      <c r="A123" s="12" t="s">
        <v>218</v>
      </c>
      <c r="B123" s="62" t="s">
        <v>197</v>
      </c>
      <c r="C123" s="18"/>
      <c r="D123" s="18"/>
      <c r="E123" s="19"/>
    </row>
    <row r="124" spans="1:5" ht="15">
      <c r="A124" s="12" t="s">
        <v>219</v>
      </c>
      <c r="B124" s="62" t="s">
        <v>220</v>
      </c>
      <c r="C124" s="18"/>
      <c r="D124" s="18"/>
      <c r="E124" s="19"/>
    </row>
    <row r="125" spans="1:5" ht="34.5" thickBot="1">
      <c r="A125" s="63" t="s">
        <v>221</v>
      </c>
      <c r="B125" s="62" t="s">
        <v>222</v>
      </c>
      <c r="C125" s="22"/>
      <c r="D125" s="22"/>
      <c r="E125" s="23"/>
    </row>
    <row r="126" spans="1:5" ht="15.75" thickBot="1">
      <c r="A126" s="8" t="s">
        <v>41</v>
      </c>
      <c r="B126" s="73" t="s">
        <v>223</v>
      </c>
      <c r="C126" s="10">
        <f>+C127+C128</f>
        <v>0</v>
      </c>
      <c r="D126" s="10">
        <f>+D127+D128</f>
        <v>0</v>
      </c>
      <c r="E126" s="11">
        <f>+E127+E128</f>
        <v>0</v>
      </c>
    </row>
    <row r="127" spans="1:5" ht="15">
      <c r="A127" s="12" t="s">
        <v>43</v>
      </c>
      <c r="B127" s="74" t="s">
        <v>224</v>
      </c>
      <c r="C127" s="14"/>
      <c r="D127" s="14"/>
      <c r="E127" s="15"/>
    </row>
    <row r="128" spans="1:5" ht="15.75" thickBot="1">
      <c r="A128" s="20" t="s">
        <v>45</v>
      </c>
      <c r="B128" s="70" t="s">
        <v>225</v>
      </c>
      <c r="C128" s="22"/>
      <c r="D128" s="22"/>
      <c r="E128" s="23"/>
    </row>
    <row r="129" spans="1:5" ht="21.75" thickBot="1">
      <c r="A129" s="8" t="s">
        <v>226</v>
      </c>
      <c r="B129" s="73" t="s">
        <v>227</v>
      </c>
      <c r="C129" s="10">
        <f>+C96+C112+C126</f>
        <v>210789981</v>
      </c>
      <c r="D129" s="10">
        <f>+D96+D112+D126</f>
        <v>312243259</v>
      </c>
      <c r="E129" s="11">
        <f>+E96+E112+E126</f>
        <v>302090444</v>
      </c>
    </row>
    <row r="130" spans="1:5" ht="32.25" thickBot="1">
      <c r="A130" s="8" t="s">
        <v>69</v>
      </c>
      <c r="B130" s="73" t="s">
        <v>228</v>
      </c>
      <c r="C130" s="10">
        <f>+C131+C132+C133</f>
        <v>0</v>
      </c>
      <c r="D130" s="10">
        <f>+D131+D132+D133</f>
        <v>29000000</v>
      </c>
      <c r="E130" s="11">
        <f>+E131+E132+E133</f>
        <v>29000000</v>
      </c>
    </row>
    <row r="131" spans="1:5" ht="22.5">
      <c r="A131" s="12" t="s">
        <v>71</v>
      </c>
      <c r="B131" s="74" t="s">
        <v>229</v>
      </c>
      <c r="C131" s="18"/>
      <c r="D131" s="18"/>
      <c r="E131" s="19"/>
    </row>
    <row r="132" spans="1:5" ht="22.5">
      <c r="A132" s="12" t="s">
        <v>73</v>
      </c>
      <c r="B132" s="74" t="s">
        <v>230</v>
      </c>
      <c r="C132" s="18"/>
      <c r="D132" s="18">
        <v>29000000</v>
      </c>
      <c r="E132" s="19">
        <v>29000000</v>
      </c>
    </row>
    <row r="133" spans="1:5" ht="23.25" thickBot="1">
      <c r="A133" s="63" t="s">
        <v>75</v>
      </c>
      <c r="B133" s="75" t="s">
        <v>231</v>
      </c>
      <c r="C133" s="18"/>
      <c r="D133" s="18"/>
      <c r="E133" s="19"/>
    </row>
    <row r="134" spans="1:5" ht="21.75" thickBot="1">
      <c r="A134" s="8" t="s">
        <v>91</v>
      </c>
      <c r="B134" s="73" t="s">
        <v>232</v>
      </c>
      <c r="C134" s="10">
        <f>+C135+C136+C138+C137</f>
        <v>0</v>
      </c>
      <c r="D134" s="10">
        <f>+D135+D136+D138+D137</f>
        <v>24100000</v>
      </c>
      <c r="E134" s="11">
        <f>+E135+E136+E138+E137</f>
        <v>24100000</v>
      </c>
    </row>
    <row r="135" spans="1:5" ht="22.5">
      <c r="A135" s="12" t="s">
        <v>93</v>
      </c>
      <c r="B135" s="74" t="s">
        <v>233</v>
      </c>
      <c r="C135" s="18"/>
      <c r="D135" s="18">
        <v>24100000</v>
      </c>
      <c r="E135" s="19">
        <v>24100000</v>
      </c>
    </row>
    <row r="136" spans="1:5" ht="22.5">
      <c r="A136" s="12" t="s">
        <v>95</v>
      </c>
      <c r="B136" s="74" t="s">
        <v>234</v>
      </c>
      <c r="C136" s="18"/>
      <c r="D136" s="18"/>
      <c r="E136" s="19"/>
    </row>
    <row r="137" spans="1:5" ht="22.5">
      <c r="A137" s="12" t="s">
        <v>97</v>
      </c>
      <c r="B137" s="74" t="s">
        <v>235</v>
      </c>
      <c r="C137" s="18"/>
      <c r="D137" s="18"/>
      <c r="E137" s="19"/>
    </row>
    <row r="138" spans="1:5" ht="23.25" thickBot="1">
      <c r="A138" s="63" t="s">
        <v>99</v>
      </c>
      <c r="B138" s="75" t="s">
        <v>236</v>
      </c>
      <c r="C138" s="18"/>
      <c r="D138" s="18"/>
      <c r="E138" s="19"/>
    </row>
    <row r="139" spans="1:5" ht="21.75" thickBot="1">
      <c r="A139" s="8" t="s">
        <v>237</v>
      </c>
      <c r="B139" s="73" t="s">
        <v>238</v>
      </c>
      <c r="C139" s="26">
        <f>+C140+C141+C142+C143</f>
        <v>0</v>
      </c>
      <c r="D139" s="26">
        <f>+D140+D141+D142+D143</f>
        <v>4013463</v>
      </c>
      <c r="E139" s="27">
        <f>+E140+E141+E142+E143</f>
        <v>4013463</v>
      </c>
    </row>
    <row r="140" spans="1:5" ht="22.5">
      <c r="A140" s="12" t="s">
        <v>105</v>
      </c>
      <c r="B140" s="74" t="s">
        <v>239</v>
      </c>
      <c r="C140" s="18"/>
      <c r="D140" s="18"/>
      <c r="E140" s="19"/>
    </row>
    <row r="141" spans="1:5" ht="22.5">
      <c r="A141" s="12" t="s">
        <v>107</v>
      </c>
      <c r="B141" s="74" t="s">
        <v>240</v>
      </c>
      <c r="C141" s="18"/>
      <c r="D141" s="18">
        <v>4013463</v>
      </c>
      <c r="E141" s="19">
        <v>4013463</v>
      </c>
    </row>
    <row r="142" spans="1:5" ht="15">
      <c r="A142" s="12" t="s">
        <v>109</v>
      </c>
      <c r="B142" s="74" t="s">
        <v>241</v>
      </c>
      <c r="C142" s="18"/>
      <c r="D142" s="18"/>
      <c r="E142" s="19"/>
    </row>
    <row r="143" spans="1:5" ht="15.75" thickBot="1">
      <c r="A143" s="63" t="s">
        <v>111</v>
      </c>
      <c r="B143" s="75" t="s">
        <v>242</v>
      </c>
      <c r="C143" s="18"/>
      <c r="D143" s="18"/>
      <c r="E143" s="19"/>
    </row>
    <row r="144" spans="1:5" ht="21.75" thickBot="1">
      <c r="A144" s="8" t="s">
        <v>113</v>
      </c>
      <c r="B144" s="73" t="s">
        <v>243</v>
      </c>
      <c r="C144" s="76">
        <f>+C145+C146+C147+C148</f>
        <v>0</v>
      </c>
      <c r="D144" s="76">
        <f>+D145+D146+D147+D148</f>
        <v>0</v>
      </c>
      <c r="E144" s="77">
        <f>+E145+E146+E147+E148</f>
        <v>0</v>
      </c>
    </row>
    <row r="145" spans="1:5" ht="22.5">
      <c r="A145" s="12" t="s">
        <v>115</v>
      </c>
      <c r="B145" s="74" t="s">
        <v>244</v>
      </c>
      <c r="C145" s="18"/>
      <c r="D145" s="18"/>
      <c r="E145" s="19"/>
    </row>
    <row r="146" spans="1:5" ht="22.5">
      <c r="A146" s="12" t="s">
        <v>117</v>
      </c>
      <c r="B146" s="74" t="s">
        <v>245</v>
      </c>
      <c r="C146" s="18"/>
      <c r="D146" s="18"/>
      <c r="E146" s="19"/>
    </row>
    <row r="147" spans="1:5" ht="15">
      <c r="A147" s="12" t="s">
        <v>119</v>
      </c>
      <c r="B147" s="74" t="s">
        <v>246</v>
      </c>
      <c r="C147" s="18"/>
      <c r="D147" s="18"/>
      <c r="E147" s="19"/>
    </row>
    <row r="148" spans="1:5" ht="15.75" thickBot="1">
      <c r="A148" s="12" t="s">
        <v>121</v>
      </c>
      <c r="B148" s="74" t="s">
        <v>247</v>
      </c>
      <c r="C148" s="18"/>
      <c r="D148" s="18"/>
      <c r="E148" s="19"/>
    </row>
    <row r="149" spans="1:5" ht="21.75" thickBot="1">
      <c r="A149" s="8" t="s">
        <v>123</v>
      </c>
      <c r="B149" s="73" t="s">
        <v>248</v>
      </c>
      <c r="C149" s="78">
        <f>+C130+C134+C139+C144</f>
        <v>0</v>
      </c>
      <c r="D149" s="78">
        <f>+D130+D134+D139+D144</f>
        <v>57113463</v>
      </c>
      <c r="E149" s="79">
        <f>+E130+E134+E139+E144</f>
        <v>57113463</v>
      </c>
    </row>
    <row r="150" spans="1:5" ht="15.75" thickBot="1">
      <c r="A150" s="80" t="s">
        <v>249</v>
      </c>
      <c r="B150" s="81" t="s">
        <v>250</v>
      </c>
      <c r="C150" s="78">
        <f>+C129+C149</f>
        <v>210789981</v>
      </c>
      <c r="D150" s="78">
        <f>+D129+D149</f>
        <v>369356722</v>
      </c>
      <c r="E150" s="79">
        <f>+E129+E149</f>
        <v>359203907</v>
      </c>
    </row>
    <row r="151" spans="1:5" ht="15.75">
      <c r="A151" s="82"/>
      <c r="B151" s="82"/>
      <c r="C151" s="83"/>
      <c r="D151" s="83"/>
      <c r="E151" s="83"/>
    </row>
    <row r="152" spans="1:5" ht="15.75">
      <c r="A152" s="94" t="s">
        <v>251</v>
      </c>
      <c r="B152" s="94"/>
      <c r="C152" s="94"/>
      <c r="D152" s="94"/>
      <c r="E152" s="94"/>
    </row>
    <row r="153" spans="1:5" ht="16.5" thickBot="1">
      <c r="A153" s="84" t="s">
        <v>252</v>
      </c>
      <c r="B153" s="84"/>
      <c r="C153" s="85"/>
      <c r="D153" s="83"/>
      <c r="E153" s="2" t="str">
        <f>E92</f>
        <v>Forintban!</v>
      </c>
    </row>
    <row r="154" spans="1:5" ht="32.25" thickBot="1">
      <c r="A154" s="8">
        <v>1</v>
      </c>
      <c r="B154" s="69" t="s">
        <v>253</v>
      </c>
      <c r="C154" s="86">
        <f>+C65-C129</f>
        <v>-52146982</v>
      </c>
      <c r="D154" s="86">
        <f>+D65-D129</f>
        <v>-28757852</v>
      </c>
      <c r="E154" s="86">
        <f>+E65-E129</f>
        <v>-18605037</v>
      </c>
    </row>
    <row r="155" spans="1:5" ht="42.75" thickBot="1">
      <c r="A155" s="8" t="s">
        <v>27</v>
      </c>
      <c r="B155" s="69" t="s">
        <v>254</v>
      </c>
      <c r="C155" s="86">
        <f>+C88-C149</f>
        <v>52146982</v>
      </c>
      <c r="D155" s="86">
        <f>+D88-D149</f>
        <v>28757852</v>
      </c>
      <c r="E155" s="86">
        <f>+E88-E149</f>
        <v>26449217</v>
      </c>
    </row>
  </sheetData>
  <sheetProtection/>
  <mergeCells count="9">
    <mergeCell ref="A93:A94"/>
    <mergeCell ref="B93:B94"/>
    <mergeCell ref="C93:E93"/>
    <mergeCell ref="A152:E152"/>
    <mergeCell ref="A5:E5"/>
    <mergeCell ref="A7:A8"/>
    <mergeCell ref="B7:B8"/>
    <mergeCell ref="C7:E7"/>
    <mergeCell ref="A91:E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2017-05-26T09:42:31Z</dcterms:modified>
  <cp:category/>
  <cp:version/>
  <cp:contentType/>
  <cp:contentStatus/>
</cp:coreProperties>
</file>